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360" windowHeight="8070" tabRatio="396"/>
  </bookViews>
  <sheets>
    <sheet name="CIRC 01." sheetId="4" r:id="rId1"/>
    <sheet name="Quant. Condutores e eletrodutos" sheetId="5" r:id="rId2"/>
    <sheet name="Plan1" sheetId="6" r:id="rId3"/>
  </sheets>
  <definedNames>
    <definedName name="_xlnm.Print_Area" localSheetId="0">'CIRC 01.'!$A$1:$N$46</definedName>
    <definedName name="_xlnm.Print_Area" localSheetId="1">'Quant. Condutores e eletrodutos'!$A$14:$D$39</definedName>
    <definedName name="_xlnm.Print_Area">#REF!</definedName>
    <definedName name="_xlnm.Print_Titles" localSheetId="0">'CIRC 01.'!$16:$19</definedName>
  </definedNames>
  <calcPr calcId="144525"/>
</workbook>
</file>

<file path=xl/calcChain.xml><?xml version="1.0" encoding="utf-8"?>
<calcChain xmlns="http://schemas.openxmlformats.org/spreadsheetml/2006/main">
  <c r="D45" i="4" l="1"/>
  <c r="G20" i="4" l="1"/>
  <c r="G21" i="4"/>
  <c r="G22" i="4"/>
  <c r="G23" i="4"/>
  <c r="G24" i="4"/>
  <c r="G25" i="4"/>
  <c r="G26" i="4"/>
  <c r="G27" i="4"/>
  <c r="G28" i="4"/>
  <c r="G29" i="4"/>
  <c r="G30" i="4"/>
  <c r="G31" i="4"/>
  <c r="C34" i="4" l="1"/>
  <c r="C35" i="4" s="1"/>
  <c r="C36" i="4" s="1"/>
  <c r="C37" i="4" s="1"/>
  <c r="C38" i="4" s="1"/>
  <c r="C39" i="4" s="1"/>
  <c r="C40" i="4" s="1"/>
  <c r="C41" i="4" s="1"/>
  <c r="C42" i="4" s="1"/>
  <c r="C43" i="4" s="1"/>
  <c r="L37" i="4"/>
  <c r="J37" i="4"/>
  <c r="I37" i="4"/>
  <c r="C23" i="4"/>
  <c r="C24" i="4"/>
  <c r="C25" i="4"/>
  <c r="C26" i="4"/>
  <c r="C27" i="4"/>
  <c r="C28" i="4" s="1"/>
  <c r="C29" i="4" s="1"/>
  <c r="C30" i="4" s="1"/>
  <c r="C31" i="4" s="1"/>
  <c r="C22" i="4"/>
  <c r="D37" i="4" l="1"/>
  <c r="E37" i="4" s="1"/>
  <c r="F37" i="4" s="1"/>
  <c r="G37" i="4" s="1"/>
  <c r="M37" i="4" s="1"/>
  <c r="I43" i="4"/>
  <c r="I42" i="4"/>
  <c r="I41" i="4"/>
  <c r="I40" i="4"/>
  <c r="I39" i="4"/>
  <c r="I38" i="4"/>
  <c r="J39" i="4"/>
  <c r="L39" i="4"/>
  <c r="J40" i="4"/>
  <c r="L40" i="4"/>
  <c r="J41" i="4"/>
  <c r="L41" i="4"/>
  <c r="J42" i="4"/>
  <c r="L42" i="4"/>
  <c r="J43" i="4"/>
  <c r="L43" i="4"/>
  <c r="L38" i="4"/>
  <c r="J38" i="4"/>
  <c r="D38" i="4"/>
  <c r="E38" i="4" s="1"/>
  <c r="F38" i="4" s="1"/>
  <c r="G38" i="4" s="1"/>
  <c r="I27" i="4"/>
  <c r="J27" i="4"/>
  <c r="L27" i="4"/>
  <c r="I28" i="4"/>
  <c r="J28" i="4"/>
  <c r="L28" i="4"/>
  <c r="I29" i="4"/>
  <c r="J29" i="4"/>
  <c r="L29" i="4"/>
  <c r="I30" i="4"/>
  <c r="J30" i="4"/>
  <c r="L30" i="4"/>
  <c r="I31" i="4"/>
  <c r="J31" i="4"/>
  <c r="L31" i="4"/>
  <c r="I33" i="4"/>
  <c r="J33" i="4"/>
  <c r="L33" i="4"/>
  <c r="I34" i="4"/>
  <c r="J34" i="4"/>
  <c r="L34" i="4"/>
  <c r="I35" i="4"/>
  <c r="J35" i="4"/>
  <c r="L35" i="4"/>
  <c r="I36" i="4"/>
  <c r="J36" i="4"/>
  <c r="L36" i="4"/>
  <c r="M38" i="4" l="1"/>
  <c r="D39" i="4"/>
  <c r="E39" i="4" s="1"/>
  <c r="F39" i="4" s="1"/>
  <c r="G39" i="4" s="1"/>
  <c r="M39" i="4" s="1"/>
  <c r="D40" i="4"/>
  <c r="E40" i="4" s="1"/>
  <c r="F40" i="4" s="1"/>
  <c r="G40" i="4" s="1"/>
  <c r="M40" i="4" s="1"/>
  <c r="AA32" i="4"/>
  <c r="AA34" i="4" s="1"/>
  <c r="AA33" i="4"/>
  <c r="L26" i="4"/>
  <c r="J26" i="4"/>
  <c r="I26" i="4"/>
  <c r="L25" i="4"/>
  <c r="J25" i="4"/>
  <c r="I25" i="4"/>
  <c r="D41" i="4" l="1"/>
  <c r="E41" i="4" s="1"/>
  <c r="F41" i="4" s="1"/>
  <c r="G41" i="4" s="1"/>
  <c r="M41" i="4" s="1"/>
  <c r="D25" i="4"/>
  <c r="E25" i="4" s="1"/>
  <c r="F25" i="4" s="1"/>
  <c r="M25" i="4" s="1"/>
  <c r="L24" i="4"/>
  <c r="J24" i="4"/>
  <c r="I24" i="4"/>
  <c r="L23" i="4"/>
  <c r="J23" i="4"/>
  <c r="I23" i="4"/>
  <c r="L22" i="4"/>
  <c r="J22" i="4"/>
  <c r="I22" i="4"/>
  <c r="L21" i="4"/>
  <c r="J21" i="4"/>
  <c r="I21" i="4"/>
  <c r="D21" i="4"/>
  <c r="E21" i="4" s="1"/>
  <c r="F21" i="4" s="1"/>
  <c r="L20" i="4"/>
  <c r="J20" i="4"/>
  <c r="I20" i="4"/>
  <c r="D20" i="4"/>
  <c r="E20" i="4" s="1"/>
  <c r="F20" i="4" s="1"/>
  <c r="M20" i="4" s="1"/>
  <c r="N20" i="4" s="1"/>
  <c r="D26" i="4" l="1"/>
  <c r="E26" i="4" s="1"/>
  <c r="F26" i="4" s="1"/>
  <c r="M26" i="4" s="1"/>
  <c r="D42" i="4"/>
  <c r="E42" i="4" s="1"/>
  <c r="F42" i="4" s="1"/>
  <c r="G42" i="4" s="1"/>
  <c r="M42" i="4" s="1"/>
  <c r="M21" i="4"/>
  <c r="N21" i="4" s="1"/>
  <c r="D23" i="4"/>
  <c r="E23" i="4" s="1"/>
  <c r="F23" i="4" s="1"/>
  <c r="M23" i="4" s="1"/>
  <c r="D24" i="4"/>
  <c r="E24" i="4" s="1"/>
  <c r="F24" i="4" s="1"/>
  <c r="M24" i="4" s="1"/>
  <c r="D22" i="4"/>
  <c r="E22" i="4" s="1"/>
  <c r="F22" i="4" s="1"/>
  <c r="M22" i="4" s="1"/>
  <c r="P13" i="4"/>
  <c r="B25" i="5"/>
  <c r="B24" i="5"/>
  <c r="G6" i="5"/>
  <c r="H6" i="5"/>
  <c r="J6" i="5"/>
  <c r="L6" i="5"/>
  <c r="N6" i="5"/>
  <c r="P6" i="5"/>
  <c r="R6" i="5"/>
  <c r="T6" i="5"/>
  <c r="V6" i="5"/>
  <c r="G7" i="5"/>
  <c r="H7" i="5"/>
  <c r="J7" i="5"/>
  <c r="L7" i="5"/>
  <c r="N7" i="5"/>
  <c r="P7" i="5"/>
  <c r="R7" i="5"/>
  <c r="T7" i="5"/>
  <c r="V7" i="5"/>
  <c r="G8" i="5"/>
  <c r="H8" i="5"/>
  <c r="J8" i="5"/>
  <c r="L8" i="5"/>
  <c r="N8" i="5"/>
  <c r="P8" i="5"/>
  <c r="R8" i="5"/>
  <c r="T8" i="5"/>
  <c r="V8" i="5"/>
  <c r="G9" i="5"/>
  <c r="H9" i="5"/>
  <c r="J9" i="5"/>
  <c r="L9" i="5"/>
  <c r="N9" i="5"/>
  <c r="P9" i="5"/>
  <c r="R9" i="5"/>
  <c r="T9" i="5"/>
  <c r="V9" i="5"/>
  <c r="G10" i="5"/>
  <c r="H10" i="5"/>
  <c r="J10" i="5"/>
  <c r="L10" i="5"/>
  <c r="N10" i="5"/>
  <c r="P10" i="5"/>
  <c r="R10" i="5"/>
  <c r="T10" i="5"/>
  <c r="V10" i="5"/>
  <c r="G11" i="5"/>
  <c r="H11" i="5"/>
  <c r="J11" i="5"/>
  <c r="L11" i="5"/>
  <c r="N11" i="5"/>
  <c r="P11" i="5"/>
  <c r="R11" i="5"/>
  <c r="T11" i="5"/>
  <c r="V11" i="5"/>
  <c r="G12" i="5"/>
  <c r="H12" i="5"/>
  <c r="J12" i="5"/>
  <c r="L12" i="5"/>
  <c r="N12" i="5"/>
  <c r="P12" i="5"/>
  <c r="R12" i="5"/>
  <c r="T12" i="5"/>
  <c r="V12" i="5"/>
  <c r="G13" i="5"/>
  <c r="H13" i="5"/>
  <c r="J13" i="5"/>
  <c r="L13" i="5"/>
  <c r="N13" i="5"/>
  <c r="P13" i="5"/>
  <c r="R13" i="5"/>
  <c r="T13" i="5"/>
  <c r="V13" i="5"/>
  <c r="G14" i="5"/>
  <c r="H14" i="5"/>
  <c r="J14" i="5"/>
  <c r="L14" i="5"/>
  <c r="N14" i="5"/>
  <c r="P14" i="5"/>
  <c r="R14" i="5"/>
  <c r="T14" i="5"/>
  <c r="V14" i="5"/>
  <c r="G15" i="5"/>
  <c r="H15" i="5"/>
  <c r="J15" i="5"/>
  <c r="L15" i="5"/>
  <c r="N15" i="5"/>
  <c r="P15" i="5"/>
  <c r="R15" i="5"/>
  <c r="T15" i="5"/>
  <c r="V15" i="5"/>
  <c r="G16" i="5"/>
  <c r="H16" i="5"/>
  <c r="J16" i="5"/>
  <c r="L16" i="5"/>
  <c r="N16" i="5"/>
  <c r="P16" i="5"/>
  <c r="R16" i="5"/>
  <c r="T16" i="5"/>
  <c r="V16" i="5"/>
  <c r="G17" i="5"/>
  <c r="H17" i="5"/>
  <c r="J17" i="5"/>
  <c r="L17" i="5"/>
  <c r="N17" i="5"/>
  <c r="P17" i="5"/>
  <c r="R17" i="5"/>
  <c r="T17" i="5"/>
  <c r="V17" i="5"/>
  <c r="G18" i="5"/>
  <c r="H18" i="5"/>
  <c r="J18" i="5"/>
  <c r="L18" i="5"/>
  <c r="N18" i="5"/>
  <c r="P18" i="5"/>
  <c r="R18" i="5"/>
  <c r="T18" i="5"/>
  <c r="V18" i="5"/>
  <c r="G19" i="5"/>
  <c r="H19" i="5"/>
  <c r="J19" i="5"/>
  <c r="L19" i="5"/>
  <c r="N19" i="5"/>
  <c r="P19" i="5"/>
  <c r="R19" i="5"/>
  <c r="T19" i="5"/>
  <c r="V19" i="5"/>
  <c r="G20" i="5"/>
  <c r="H20" i="5"/>
  <c r="J20" i="5"/>
  <c r="L20" i="5"/>
  <c r="N20" i="5"/>
  <c r="P20" i="5"/>
  <c r="R20" i="5"/>
  <c r="T20" i="5"/>
  <c r="V20" i="5"/>
  <c r="G21" i="5"/>
  <c r="H21" i="5"/>
  <c r="J21" i="5"/>
  <c r="L21" i="5"/>
  <c r="N21" i="5"/>
  <c r="P21" i="5"/>
  <c r="R21" i="5"/>
  <c r="T21" i="5"/>
  <c r="V21" i="5"/>
  <c r="G22" i="5"/>
  <c r="H22" i="5"/>
  <c r="J22" i="5"/>
  <c r="L22" i="5"/>
  <c r="N22" i="5"/>
  <c r="P22" i="5"/>
  <c r="R22" i="5"/>
  <c r="T22" i="5"/>
  <c r="V22" i="5"/>
  <c r="G23" i="5"/>
  <c r="H23" i="5"/>
  <c r="J23" i="5"/>
  <c r="L23" i="5"/>
  <c r="N23" i="5"/>
  <c r="P23" i="5"/>
  <c r="R23" i="5"/>
  <c r="T23" i="5"/>
  <c r="V23" i="5"/>
  <c r="G24" i="5"/>
  <c r="H24" i="5"/>
  <c r="J24" i="5"/>
  <c r="L24" i="5"/>
  <c r="N24" i="5"/>
  <c r="P24" i="5"/>
  <c r="R24" i="5"/>
  <c r="T24" i="5"/>
  <c r="V24" i="5"/>
  <c r="G25" i="5"/>
  <c r="H25" i="5"/>
  <c r="J25" i="5"/>
  <c r="L25" i="5"/>
  <c r="N25" i="5"/>
  <c r="P25" i="5"/>
  <c r="R25" i="5"/>
  <c r="T25" i="5"/>
  <c r="V25" i="5"/>
  <c r="G26" i="5"/>
  <c r="H26" i="5"/>
  <c r="J26" i="5"/>
  <c r="L26" i="5"/>
  <c r="N26" i="5"/>
  <c r="P26" i="5"/>
  <c r="R26" i="5"/>
  <c r="T26" i="5"/>
  <c r="V26" i="5"/>
  <c r="G27" i="5"/>
  <c r="H27" i="5"/>
  <c r="J27" i="5"/>
  <c r="L27" i="5"/>
  <c r="N27" i="5"/>
  <c r="P27" i="5"/>
  <c r="R27" i="5"/>
  <c r="T27" i="5"/>
  <c r="V27" i="5"/>
  <c r="G28" i="5"/>
  <c r="H28" i="5"/>
  <c r="J28" i="5"/>
  <c r="L28" i="5"/>
  <c r="N28" i="5"/>
  <c r="P28" i="5"/>
  <c r="R28" i="5"/>
  <c r="T28" i="5"/>
  <c r="V28" i="5"/>
  <c r="G29" i="5"/>
  <c r="H29" i="5"/>
  <c r="J29" i="5"/>
  <c r="L29" i="5"/>
  <c r="N29" i="5"/>
  <c r="P29" i="5"/>
  <c r="R29" i="5"/>
  <c r="T29" i="5"/>
  <c r="V29" i="5"/>
  <c r="G30" i="5"/>
  <c r="H30" i="5"/>
  <c r="J30" i="5"/>
  <c r="L30" i="5"/>
  <c r="N30" i="5"/>
  <c r="P30" i="5"/>
  <c r="R30" i="5"/>
  <c r="T30" i="5"/>
  <c r="V30" i="5"/>
  <c r="G31" i="5"/>
  <c r="H31" i="5"/>
  <c r="J31" i="5"/>
  <c r="L31" i="5"/>
  <c r="N31" i="5"/>
  <c r="P31" i="5"/>
  <c r="R31" i="5"/>
  <c r="T31" i="5"/>
  <c r="V31" i="5"/>
  <c r="G32" i="5"/>
  <c r="H32" i="5"/>
  <c r="J32" i="5"/>
  <c r="L32" i="5"/>
  <c r="N32" i="5"/>
  <c r="P32" i="5"/>
  <c r="R32" i="5"/>
  <c r="T32" i="5"/>
  <c r="V32" i="5"/>
  <c r="G33" i="5"/>
  <c r="H33" i="5"/>
  <c r="J33" i="5"/>
  <c r="L33" i="5"/>
  <c r="N33" i="5"/>
  <c r="P33" i="5"/>
  <c r="R33" i="5"/>
  <c r="T33" i="5"/>
  <c r="V33" i="5"/>
  <c r="G34" i="5"/>
  <c r="H34" i="5"/>
  <c r="J34" i="5"/>
  <c r="L34" i="5"/>
  <c r="N34" i="5"/>
  <c r="P34" i="5"/>
  <c r="R34" i="5"/>
  <c r="T34" i="5"/>
  <c r="V34" i="5"/>
  <c r="G35" i="5"/>
  <c r="H35" i="5"/>
  <c r="J35" i="5"/>
  <c r="L35" i="5"/>
  <c r="N35" i="5"/>
  <c r="P35" i="5"/>
  <c r="R35" i="5"/>
  <c r="T35" i="5"/>
  <c r="V35" i="5"/>
  <c r="G36" i="5"/>
  <c r="H36" i="5"/>
  <c r="J36" i="5"/>
  <c r="L36" i="5"/>
  <c r="N36" i="5"/>
  <c r="P36" i="5"/>
  <c r="R36" i="5"/>
  <c r="T36" i="5"/>
  <c r="V36" i="5"/>
  <c r="G37" i="5"/>
  <c r="H37" i="5"/>
  <c r="J37" i="5"/>
  <c r="L37" i="5"/>
  <c r="N37" i="5"/>
  <c r="P37" i="5"/>
  <c r="R37" i="5"/>
  <c r="T37" i="5"/>
  <c r="V37" i="5"/>
  <c r="G38" i="5"/>
  <c r="H38" i="5"/>
  <c r="J38" i="5"/>
  <c r="L38" i="5"/>
  <c r="N38" i="5"/>
  <c r="P38" i="5"/>
  <c r="R38" i="5"/>
  <c r="T38" i="5"/>
  <c r="V38" i="5"/>
  <c r="G39" i="5"/>
  <c r="H39" i="5"/>
  <c r="J39" i="5"/>
  <c r="L39" i="5"/>
  <c r="N39" i="5"/>
  <c r="P39" i="5"/>
  <c r="R39" i="5"/>
  <c r="T39" i="5"/>
  <c r="V39" i="5"/>
  <c r="G40" i="5"/>
  <c r="H40" i="5"/>
  <c r="J40" i="5"/>
  <c r="L40" i="5"/>
  <c r="N40" i="5"/>
  <c r="P40" i="5"/>
  <c r="R40" i="5"/>
  <c r="T40" i="5"/>
  <c r="V40" i="5"/>
  <c r="G41" i="5"/>
  <c r="H41" i="5"/>
  <c r="J41" i="5"/>
  <c r="L41" i="5"/>
  <c r="N41" i="5"/>
  <c r="P41" i="5"/>
  <c r="R41" i="5"/>
  <c r="T41" i="5"/>
  <c r="V41" i="5"/>
  <c r="G42" i="5"/>
  <c r="H42" i="5"/>
  <c r="J42" i="5"/>
  <c r="L42" i="5"/>
  <c r="N42" i="5"/>
  <c r="P42" i="5"/>
  <c r="R42" i="5"/>
  <c r="T42" i="5"/>
  <c r="V42" i="5"/>
  <c r="G43" i="5"/>
  <c r="H43" i="5"/>
  <c r="J43" i="5"/>
  <c r="L43" i="5"/>
  <c r="N43" i="5"/>
  <c r="P43" i="5"/>
  <c r="R43" i="5"/>
  <c r="T43" i="5"/>
  <c r="V43" i="5"/>
  <c r="G44" i="5"/>
  <c r="H44" i="5"/>
  <c r="J44" i="5"/>
  <c r="L44" i="5"/>
  <c r="N44" i="5"/>
  <c r="P44" i="5"/>
  <c r="R44" i="5"/>
  <c r="T44" i="5"/>
  <c r="V44" i="5"/>
  <c r="G45" i="5"/>
  <c r="H45" i="5"/>
  <c r="J45" i="5"/>
  <c r="L45" i="5"/>
  <c r="N45" i="5"/>
  <c r="P45" i="5"/>
  <c r="R45" i="5"/>
  <c r="T45" i="5"/>
  <c r="V45" i="5"/>
  <c r="G46" i="5"/>
  <c r="H46" i="5"/>
  <c r="J46" i="5"/>
  <c r="L46" i="5"/>
  <c r="N46" i="5"/>
  <c r="P46" i="5"/>
  <c r="R46" i="5"/>
  <c r="T46" i="5"/>
  <c r="V46" i="5"/>
  <c r="G47" i="5"/>
  <c r="H47" i="5"/>
  <c r="J47" i="5"/>
  <c r="L47" i="5"/>
  <c r="N47" i="5"/>
  <c r="P47" i="5"/>
  <c r="R47" i="5"/>
  <c r="T47" i="5"/>
  <c r="V47" i="5"/>
  <c r="G48" i="5"/>
  <c r="H48" i="5"/>
  <c r="J48" i="5"/>
  <c r="L48" i="5"/>
  <c r="N48" i="5"/>
  <c r="P48" i="5"/>
  <c r="R48" i="5"/>
  <c r="T48" i="5"/>
  <c r="V48" i="5"/>
  <c r="G49" i="5"/>
  <c r="H49" i="5"/>
  <c r="J49" i="5"/>
  <c r="L49" i="5"/>
  <c r="N49" i="5"/>
  <c r="P49" i="5"/>
  <c r="R49" i="5"/>
  <c r="T49" i="5"/>
  <c r="V49" i="5"/>
  <c r="G50" i="5"/>
  <c r="H50" i="5"/>
  <c r="J50" i="5"/>
  <c r="L50" i="5"/>
  <c r="N50" i="5"/>
  <c r="P50" i="5"/>
  <c r="R50" i="5"/>
  <c r="T50" i="5"/>
  <c r="V50" i="5"/>
  <c r="G51" i="5"/>
  <c r="H51" i="5"/>
  <c r="J51" i="5"/>
  <c r="L51" i="5"/>
  <c r="N51" i="5"/>
  <c r="P51" i="5"/>
  <c r="R51" i="5"/>
  <c r="T51" i="5"/>
  <c r="V51" i="5"/>
  <c r="G52" i="5"/>
  <c r="H52" i="5"/>
  <c r="J52" i="5"/>
  <c r="L52" i="5"/>
  <c r="N52" i="5"/>
  <c r="P52" i="5"/>
  <c r="R52" i="5"/>
  <c r="T52" i="5"/>
  <c r="V52" i="5"/>
  <c r="G53" i="5"/>
  <c r="H53" i="5"/>
  <c r="J53" i="5"/>
  <c r="L53" i="5"/>
  <c r="N53" i="5"/>
  <c r="P53" i="5"/>
  <c r="R53" i="5"/>
  <c r="T53" i="5"/>
  <c r="V53" i="5"/>
  <c r="G54" i="5"/>
  <c r="H54" i="5"/>
  <c r="J54" i="5"/>
  <c r="L54" i="5"/>
  <c r="N54" i="5"/>
  <c r="P54" i="5"/>
  <c r="R54" i="5"/>
  <c r="T54" i="5"/>
  <c r="V54" i="5"/>
  <c r="G55" i="5"/>
  <c r="H55" i="5"/>
  <c r="J55" i="5"/>
  <c r="L55" i="5"/>
  <c r="N55" i="5"/>
  <c r="P55" i="5"/>
  <c r="R55" i="5"/>
  <c r="T55" i="5"/>
  <c r="V55" i="5"/>
  <c r="G56" i="5"/>
  <c r="H56" i="5"/>
  <c r="J56" i="5"/>
  <c r="L56" i="5"/>
  <c r="N56" i="5"/>
  <c r="P56" i="5"/>
  <c r="R56" i="5"/>
  <c r="T56" i="5"/>
  <c r="V56" i="5"/>
  <c r="G57" i="5"/>
  <c r="H57" i="5"/>
  <c r="J57" i="5"/>
  <c r="L57" i="5"/>
  <c r="N57" i="5"/>
  <c r="P57" i="5"/>
  <c r="R57" i="5"/>
  <c r="T57" i="5"/>
  <c r="V57" i="5"/>
  <c r="G58" i="5"/>
  <c r="H58" i="5"/>
  <c r="J58" i="5"/>
  <c r="L58" i="5"/>
  <c r="N58" i="5"/>
  <c r="P58" i="5"/>
  <c r="R58" i="5"/>
  <c r="T58" i="5"/>
  <c r="V58" i="5"/>
  <c r="G59" i="5"/>
  <c r="H59" i="5"/>
  <c r="J59" i="5"/>
  <c r="L59" i="5"/>
  <c r="N59" i="5"/>
  <c r="P59" i="5"/>
  <c r="R59" i="5"/>
  <c r="T59" i="5"/>
  <c r="V59" i="5"/>
  <c r="G60" i="5"/>
  <c r="H60" i="5"/>
  <c r="J60" i="5"/>
  <c r="L60" i="5"/>
  <c r="N60" i="5"/>
  <c r="P60" i="5"/>
  <c r="R60" i="5"/>
  <c r="T60" i="5"/>
  <c r="V60" i="5"/>
  <c r="G61" i="5"/>
  <c r="H61" i="5"/>
  <c r="J61" i="5"/>
  <c r="L61" i="5"/>
  <c r="N61" i="5"/>
  <c r="P61" i="5"/>
  <c r="R61" i="5"/>
  <c r="T61" i="5"/>
  <c r="V61" i="5"/>
  <c r="G62" i="5"/>
  <c r="H62" i="5"/>
  <c r="J62" i="5"/>
  <c r="L62" i="5"/>
  <c r="N62" i="5"/>
  <c r="P62" i="5"/>
  <c r="R62" i="5"/>
  <c r="T62" i="5"/>
  <c r="V62" i="5"/>
  <c r="G63" i="5"/>
  <c r="H63" i="5"/>
  <c r="J63" i="5"/>
  <c r="L63" i="5"/>
  <c r="N63" i="5"/>
  <c r="P63" i="5"/>
  <c r="R63" i="5"/>
  <c r="T63" i="5"/>
  <c r="V63" i="5"/>
  <c r="G64" i="5"/>
  <c r="H64" i="5"/>
  <c r="J64" i="5"/>
  <c r="L64" i="5"/>
  <c r="N64" i="5"/>
  <c r="P64" i="5"/>
  <c r="R64" i="5"/>
  <c r="T64" i="5"/>
  <c r="V64" i="5"/>
  <c r="G65" i="5"/>
  <c r="H65" i="5"/>
  <c r="J65" i="5"/>
  <c r="L65" i="5"/>
  <c r="N65" i="5"/>
  <c r="P65" i="5"/>
  <c r="R65" i="5"/>
  <c r="T65" i="5"/>
  <c r="V65" i="5"/>
  <c r="G66" i="5"/>
  <c r="H66" i="5"/>
  <c r="J66" i="5"/>
  <c r="L66" i="5"/>
  <c r="N66" i="5"/>
  <c r="P66" i="5"/>
  <c r="R66" i="5"/>
  <c r="T66" i="5"/>
  <c r="V66" i="5"/>
  <c r="G67" i="5"/>
  <c r="H67" i="5"/>
  <c r="J67" i="5"/>
  <c r="L67" i="5"/>
  <c r="N67" i="5"/>
  <c r="P67" i="5"/>
  <c r="R67" i="5"/>
  <c r="T67" i="5"/>
  <c r="V67" i="5"/>
  <c r="G68" i="5"/>
  <c r="H68" i="5"/>
  <c r="J68" i="5"/>
  <c r="L68" i="5"/>
  <c r="N68" i="5"/>
  <c r="P68" i="5"/>
  <c r="R68" i="5"/>
  <c r="T68" i="5"/>
  <c r="V68" i="5"/>
  <c r="G69" i="5"/>
  <c r="H69" i="5"/>
  <c r="J69" i="5"/>
  <c r="L69" i="5"/>
  <c r="N69" i="5"/>
  <c r="P69" i="5"/>
  <c r="R69" i="5"/>
  <c r="T69" i="5"/>
  <c r="V69" i="5"/>
  <c r="G70" i="5"/>
  <c r="H70" i="5"/>
  <c r="J70" i="5"/>
  <c r="L70" i="5"/>
  <c r="N70" i="5"/>
  <c r="P70" i="5"/>
  <c r="R70" i="5"/>
  <c r="T70" i="5"/>
  <c r="V70" i="5"/>
  <c r="G71" i="5"/>
  <c r="H71" i="5"/>
  <c r="J71" i="5"/>
  <c r="L71" i="5"/>
  <c r="N71" i="5"/>
  <c r="P71" i="5"/>
  <c r="R71" i="5"/>
  <c r="T71" i="5"/>
  <c r="V71" i="5"/>
  <c r="G72" i="5"/>
  <c r="H72" i="5"/>
  <c r="J72" i="5"/>
  <c r="L72" i="5"/>
  <c r="N72" i="5"/>
  <c r="P72" i="5"/>
  <c r="R72" i="5"/>
  <c r="T72" i="5"/>
  <c r="V72" i="5"/>
  <c r="G73" i="5"/>
  <c r="H73" i="5"/>
  <c r="J73" i="5"/>
  <c r="L73" i="5"/>
  <c r="N73" i="5"/>
  <c r="P73" i="5"/>
  <c r="R73" i="5"/>
  <c r="T73" i="5"/>
  <c r="V73" i="5"/>
  <c r="G74" i="5"/>
  <c r="H74" i="5"/>
  <c r="J74" i="5"/>
  <c r="L74" i="5"/>
  <c r="N74" i="5"/>
  <c r="P74" i="5"/>
  <c r="R74" i="5"/>
  <c r="T74" i="5"/>
  <c r="V74" i="5"/>
  <c r="G75" i="5"/>
  <c r="H75" i="5"/>
  <c r="J75" i="5"/>
  <c r="L75" i="5"/>
  <c r="N75" i="5"/>
  <c r="P75" i="5"/>
  <c r="R75" i="5"/>
  <c r="T75" i="5"/>
  <c r="V75" i="5"/>
  <c r="G76" i="5"/>
  <c r="H76" i="5"/>
  <c r="J76" i="5"/>
  <c r="L76" i="5"/>
  <c r="N76" i="5"/>
  <c r="P76" i="5"/>
  <c r="R76" i="5"/>
  <c r="T76" i="5"/>
  <c r="V76" i="5"/>
  <c r="G77" i="5"/>
  <c r="H77" i="5"/>
  <c r="J77" i="5"/>
  <c r="L77" i="5"/>
  <c r="N77" i="5"/>
  <c r="P77" i="5"/>
  <c r="R77" i="5"/>
  <c r="T77" i="5"/>
  <c r="V77" i="5"/>
  <c r="G78" i="5"/>
  <c r="H78" i="5"/>
  <c r="J78" i="5"/>
  <c r="L78" i="5"/>
  <c r="N78" i="5"/>
  <c r="P78" i="5"/>
  <c r="R78" i="5"/>
  <c r="T78" i="5"/>
  <c r="V78" i="5"/>
  <c r="G79" i="5"/>
  <c r="H79" i="5"/>
  <c r="J79" i="5"/>
  <c r="L79" i="5"/>
  <c r="N79" i="5"/>
  <c r="P79" i="5"/>
  <c r="R79" i="5"/>
  <c r="T79" i="5"/>
  <c r="V79" i="5"/>
  <c r="G80" i="5"/>
  <c r="H80" i="5"/>
  <c r="J80" i="5"/>
  <c r="L80" i="5"/>
  <c r="N80" i="5"/>
  <c r="P80" i="5"/>
  <c r="R80" i="5"/>
  <c r="T80" i="5"/>
  <c r="V80" i="5"/>
  <c r="G81" i="5"/>
  <c r="H81" i="5"/>
  <c r="J81" i="5"/>
  <c r="L81" i="5"/>
  <c r="N81" i="5"/>
  <c r="P81" i="5"/>
  <c r="R81" i="5"/>
  <c r="T81" i="5"/>
  <c r="V81" i="5"/>
  <c r="G82" i="5"/>
  <c r="H82" i="5"/>
  <c r="J82" i="5"/>
  <c r="L82" i="5"/>
  <c r="N82" i="5"/>
  <c r="P82" i="5"/>
  <c r="R82" i="5"/>
  <c r="T82" i="5"/>
  <c r="V82" i="5"/>
  <c r="G83" i="5"/>
  <c r="H83" i="5"/>
  <c r="J83" i="5"/>
  <c r="L83" i="5"/>
  <c r="N83" i="5"/>
  <c r="P83" i="5"/>
  <c r="R83" i="5"/>
  <c r="T83" i="5"/>
  <c r="V83" i="5"/>
  <c r="G84" i="5"/>
  <c r="H84" i="5"/>
  <c r="J84" i="5"/>
  <c r="L84" i="5"/>
  <c r="N84" i="5"/>
  <c r="P84" i="5"/>
  <c r="R84" i="5"/>
  <c r="T84" i="5"/>
  <c r="V84" i="5"/>
  <c r="G85" i="5"/>
  <c r="H85" i="5"/>
  <c r="J85" i="5"/>
  <c r="L85" i="5"/>
  <c r="N85" i="5"/>
  <c r="P85" i="5"/>
  <c r="R85" i="5"/>
  <c r="T85" i="5"/>
  <c r="V85" i="5"/>
  <c r="G86" i="5"/>
  <c r="H86" i="5"/>
  <c r="J86" i="5"/>
  <c r="L86" i="5"/>
  <c r="N86" i="5"/>
  <c r="P86" i="5"/>
  <c r="R86" i="5"/>
  <c r="T86" i="5"/>
  <c r="V86" i="5"/>
  <c r="G87" i="5"/>
  <c r="H87" i="5"/>
  <c r="J87" i="5"/>
  <c r="L87" i="5"/>
  <c r="N87" i="5"/>
  <c r="P87" i="5"/>
  <c r="R87" i="5"/>
  <c r="T87" i="5"/>
  <c r="V87" i="5"/>
  <c r="G88" i="5"/>
  <c r="H88" i="5"/>
  <c r="J88" i="5"/>
  <c r="L88" i="5"/>
  <c r="N88" i="5"/>
  <c r="P88" i="5"/>
  <c r="R88" i="5"/>
  <c r="T88" i="5"/>
  <c r="V88" i="5"/>
  <c r="G89" i="5"/>
  <c r="H89" i="5"/>
  <c r="J89" i="5"/>
  <c r="L89" i="5"/>
  <c r="N89" i="5"/>
  <c r="P89" i="5"/>
  <c r="R89" i="5"/>
  <c r="T89" i="5"/>
  <c r="V89" i="5"/>
  <c r="G90" i="5"/>
  <c r="H90" i="5"/>
  <c r="J90" i="5"/>
  <c r="L90" i="5"/>
  <c r="N90" i="5"/>
  <c r="P90" i="5"/>
  <c r="R90" i="5"/>
  <c r="T90" i="5"/>
  <c r="V90" i="5"/>
  <c r="G91" i="5"/>
  <c r="H91" i="5"/>
  <c r="J91" i="5"/>
  <c r="L91" i="5"/>
  <c r="N91" i="5"/>
  <c r="P91" i="5"/>
  <c r="R91" i="5"/>
  <c r="T91" i="5"/>
  <c r="V91" i="5"/>
  <c r="G92" i="5"/>
  <c r="H92" i="5"/>
  <c r="J92" i="5"/>
  <c r="L92" i="5"/>
  <c r="N92" i="5"/>
  <c r="P92" i="5"/>
  <c r="R92" i="5"/>
  <c r="T92" i="5"/>
  <c r="V92" i="5"/>
  <c r="G93" i="5"/>
  <c r="H93" i="5"/>
  <c r="J93" i="5"/>
  <c r="L93" i="5"/>
  <c r="N93" i="5"/>
  <c r="P93" i="5"/>
  <c r="R93" i="5"/>
  <c r="T93" i="5"/>
  <c r="V93" i="5"/>
  <c r="G94" i="5"/>
  <c r="H94" i="5"/>
  <c r="J94" i="5"/>
  <c r="L94" i="5"/>
  <c r="N94" i="5"/>
  <c r="P94" i="5"/>
  <c r="R94" i="5"/>
  <c r="T94" i="5"/>
  <c r="V94" i="5"/>
  <c r="G95" i="5"/>
  <c r="H95" i="5"/>
  <c r="J95" i="5"/>
  <c r="L95" i="5"/>
  <c r="N95" i="5"/>
  <c r="P95" i="5"/>
  <c r="R95" i="5"/>
  <c r="T95" i="5"/>
  <c r="V95" i="5"/>
  <c r="G96" i="5"/>
  <c r="H96" i="5"/>
  <c r="J96" i="5"/>
  <c r="L96" i="5"/>
  <c r="N96" i="5"/>
  <c r="P96" i="5"/>
  <c r="R96" i="5"/>
  <c r="T96" i="5"/>
  <c r="V96" i="5"/>
  <c r="G97" i="5"/>
  <c r="H97" i="5"/>
  <c r="J97" i="5"/>
  <c r="L97" i="5"/>
  <c r="N97" i="5"/>
  <c r="P97" i="5"/>
  <c r="R97" i="5"/>
  <c r="T97" i="5"/>
  <c r="V97" i="5"/>
  <c r="G98" i="5"/>
  <c r="H98" i="5"/>
  <c r="J98" i="5"/>
  <c r="L98" i="5"/>
  <c r="N98" i="5"/>
  <c r="P98" i="5"/>
  <c r="R98" i="5"/>
  <c r="T98" i="5"/>
  <c r="V98" i="5"/>
  <c r="G99" i="5"/>
  <c r="H99" i="5"/>
  <c r="J99" i="5"/>
  <c r="L99" i="5"/>
  <c r="N99" i="5"/>
  <c r="P99" i="5"/>
  <c r="R99" i="5"/>
  <c r="T99" i="5"/>
  <c r="V99" i="5"/>
  <c r="G100" i="5"/>
  <c r="H100" i="5"/>
  <c r="J100" i="5"/>
  <c r="L100" i="5"/>
  <c r="N100" i="5"/>
  <c r="P100" i="5"/>
  <c r="R100" i="5"/>
  <c r="T100" i="5"/>
  <c r="V100" i="5"/>
  <c r="G101" i="5"/>
  <c r="H101" i="5"/>
  <c r="J101" i="5"/>
  <c r="L101" i="5"/>
  <c r="N101" i="5"/>
  <c r="P101" i="5"/>
  <c r="R101" i="5"/>
  <c r="T101" i="5"/>
  <c r="V101" i="5"/>
  <c r="G102" i="5"/>
  <c r="H102" i="5"/>
  <c r="J102" i="5"/>
  <c r="L102" i="5"/>
  <c r="N102" i="5"/>
  <c r="P102" i="5"/>
  <c r="R102" i="5"/>
  <c r="T102" i="5"/>
  <c r="V102" i="5"/>
  <c r="G103" i="5"/>
  <c r="H103" i="5"/>
  <c r="J103" i="5"/>
  <c r="L103" i="5"/>
  <c r="N103" i="5"/>
  <c r="P103" i="5"/>
  <c r="R103" i="5"/>
  <c r="T103" i="5"/>
  <c r="V103" i="5"/>
  <c r="G104" i="5"/>
  <c r="H104" i="5"/>
  <c r="J104" i="5"/>
  <c r="L104" i="5"/>
  <c r="N104" i="5"/>
  <c r="P104" i="5"/>
  <c r="R104" i="5"/>
  <c r="T104" i="5"/>
  <c r="V104" i="5"/>
  <c r="G105" i="5"/>
  <c r="H105" i="5"/>
  <c r="J105" i="5"/>
  <c r="L105" i="5"/>
  <c r="N105" i="5"/>
  <c r="P105" i="5"/>
  <c r="R105" i="5"/>
  <c r="T105" i="5"/>
  <c r="V105" i="5"/>
  <c r="G106" i="5"/>
  <c r="H106" i="5"/>
  <c r="J106" i="5"/>
  <c r="L106" i="5"/>
  <c r="N106" i="5"/>
  <c r="P106" i="5"/>
  <c r="R106" i="5"/>
  <c r="T106" i="5"/>
  <c r="V106" i="5"/>
  <c r="G107" i="5"/>
  <c r="H107" i="5"/>
  <c r="J107" i="5"/>
  <c r="L107" i="5"/>
  <c r="N107" i="5"/>
  <c r="P107" i="5"/>
  <c r="R107" i="5"/>
  <c r="T107" i="5"/>
  <c r="V107" i="5"/>
  <c r="G108" i="5"/>
  <c r="H108" i="5"/>
  <c r="J108" i="5"/>
  <c r="L108" i="5"/>
  <c r="N108" i="5"/>
  <c r="P108" i="5"/>
  <c r="R108" i="5"/>
  <c r="T108" i="5"/>
  <c r="V108" i="5"/>
  <c r="G109" i="5"/>
  <c r="H109" i="5"/>
  <c r="J109" i="5"/>
  <c r="L109" i="5"/>
  <c r="N109" i="5"/>
  <c r="P109" i="5"/>
  <c r="R109" i="5"/>
  <c r="T109" i="5"/>
  <c r="V109" i="5"/>
  <c r="G110" i="5"/>
  <c r="H110" i="5"/>
  <c r="J110" i="5"/>
  <c r="L110" i="5"/>
  <c r="N110" i="5"/>
  <c r="P110" i="5"/>
  <c r="R110" i="5"/>
  <c r="T110" i="5"/>
  <c r="V110" i="5"/>
  <c r="G111" i="5"/>
  <c r="H111" i="5"/>
  <c r="J111" i="5"/>
  <c r="L111" i="5"/>
  <c r="N111" i="5"/>
  <c r="P111" i="5"/>
  <c r="R111" i="5"/>
  <c r="T111" i="5"/>
  <c r="V111" i="5"/>
  <c r="G112" i="5"/>
  <c r="H112" i="5"/>
  <c r="J112" i="5"/>
  <c r="L112" i="5"/>
  <c r="N112" i="5"/>
  <c r="P112" i="5"/>
  <c r="R112" i="5"/>
  <c r="T112" i="5"/>
  <c r="V112" i="5"/>
  <c r="G113" i="5"/>
  <c r="H113" i="5"/>
  <c r="J113" i="5"/>
  <c r="L113" i="5"/>
  <c r="N113" i="5"/>
  <c r="P113" i="5"/>
  <c r="R113" i="5"/>
  <c r="T113" i="5"/>
  <c r="V113" i="5"/>
  <c r="G114" i="5"/>
  <c r="H114" i="5"/>
  <c r="J114" i="5"/>
  <c r="L114" i="5"/>
  <c r="N114" i="5"/>
  <c r="P114" i="5"/>
  <c r="R114" i="5"/>
  <c r="T114" i="5"/>
  <c r="V114" i="5"/>
  <c r="G115" i="5"/>
  <c r="H115" i="5"/>
  <c r="J115" i="5"/>
  <c r="L115" i="5"/>
  <c r="N115" i="5"/>
  <c r="P115" i="5"/>
  <c r="R115" i="5"/>
  <c r="T115" i="5"/>
  <c r="V115" i="5"/>
  <c r="G116" i="5"/>
  <c r="H116" i="5"/>
  <c r="J116" i="5"/>
  <c r="L116" i="5"/>
  <c r="N116" i="5"/>
  <c r="P116" i="5"/>
  <c r="R116" i="5"/>
  <c r="T116" i="5"/>
  <c r="V116" i="5"/>
  <c r="G117" i="5"/>
  <c r="H117" i="5"/>
  <c r="J117" i="5"/>
  <c r="L117" i="5"/>
  <c r="N117" i="5"/>
  <c r="P117" i="5"/>
  <c r="R117" i="5"/>
  <c r="T117" i="5"/>
  <c r="V117" i="5"/>
  <c r="G118" i="5"/>
  <c r="H118" i="5"/>
  <c r="J118" i="5"/>
  <c r="L118" i="5"/>
  <c r="N118" i="5"/>
  <c r="P118" i="5"/>
  <c r="R118" i="5"/>
  <c r="T118" i="5"/>
  <c r="V118" i="5"/>
  <c r="G119" i="5"/>
  <c r="H119" i="5"/>
  <c r="J119" i="5"/>
  <c r="L119" i="5"/>
  <c r="N119" i="5"/>
  <c r="P119" i="5"/>
  <c r="R119" i="5"/>
  <c r="T119" i="5"/>
  <c r="V119" i="5"/>
  <c r="G120" i="5"/>
  <c r="H120" i="5"/>
  <c r="J120" i="5"/>
  <c r="L120" i="5"/>
  <c r="N120" i="5"/>
  <c r="P120" i="5"/>
  <c r="R120" i="5"/>
  <c r="T120" i="5"/>
  <c r="V120" i="5"/>
  <c r="G121" i="5"/>
  <c r="H121" i="5"/>
  <c r="J121" i="5"/>
  <c r="L121" i="5"/>
  <c r="N121" i="5"/>
  <c r="P121" i="5"/>
  <c r="R121" i="5"/>
  <c r="T121" i="5"/>
  <c r="V121" i="5"/>
  <c r="G122" i="5"/>
  <c r="H122" i="5"/>
  <c r="J122" i="5"/>
  <c r="L122" i="5"/>
  <c r="N122" i="5"/>
  <c r="P122" i="5"/>
  <c r="R122" i="5"/>
  <c r="T122" i="5"/>
  <c r="V122" i="5"/>
  <c r="C30" i="5"/>
  <c r="C29" i="5"/>
  <c r="C28" i="5"/>
  <c r="C27" i="5"/>
  <c r="N22" i="4" l="1"/>
  <c r="N23" i="4" s="1"/>
  <c r="N24" i="4" s="1"/>
  <c r="N25" i="4" s="1"/>
  <c r="N26" i="4" s="1"/>
  <c r="D27" i="4"/>
  <c r="E27" i="4" s="1"/>
  <c r="F27" i="4" s="1"/>
  <c r="M27" i="4" s="1"/>
  <c r="D43" i="4"/>
  <c r="E43" i="4" s="1"/>
  <c r="F43" i="4" s="1"/>
  <c r="G43" i="4" s="1"/>
  <c r="M43" i="4" s="1"/>
  <c r="P21" i="4"/>
  <c r="P5" i="6" s="1"/>
  <c r="Q21" i="4"/>
  <c r="R21" i="4"/>
  <c r="S21" i="4"/>
  <c r="T21" i="4"/>
  <c r="U21" i="4"/>
  <c r="P22" i="4"/>
  <c r="P6" i="6" s="1"/>
  <c r="Q22" i="4"/>
  <c r="R22" i="4"/>
  <c r="S22" i="4"/>
  <c r="T22" i="4"/>
  <c r="U22" i="4"/>
  <c r="P23" i="4"/>
  <c r="P7" i="6" s="1"/>
  <c r="Q23" i="4"/>
  <c r="R23" i="4"/>
  <c r="S23" i="4"/>
  <c r="T23" i="4"/>
  <c r="U23" i="4"/>
  <c r="P24" i="4"/>
  <c r="P8" i="6" s="1"/>
  <c r="Q24" i="4"/>
  <c r="R24" i="4"/>
  <c r="S24" i="4"/>
  <c r="T24" i="4"/>
  <c r="U24" i="4"/>
  <c r="P25" i="4"/>
  <c r="P9" i="6" s="1"/>
  <c r="Q25" i="4"/>
  <c r="R25" i="4"/>
  <c r="S25" i="4"/>
  <c r="T25" i="4"/>
  <c r="U25" i="4"/>
  <c r="P26" i="4"/>
  <c r="P10" i="6" s="1"/>
  <c r="Q26" i="4"/>
  <c r="R26" i="4"/>
  <c r="S26" i="4"/>
  <c r="T26" i="4"/>
  <c r="U26" i="4"/>
  <c r="P27" i="4"/>
  <c r="P11" i="6" s="1"/>
  <c r="Q27" i="4"/>
  <c r="R27" i="4"/>
  <c r="S27" i="4"/>
  <c r="T27" i="4"/>
  <c r="U27" i="4"/>
  <c r="P28" i="4"/>
  <c r="P12" i="6" s="1"/>
  <c r="Q28" i="4"/>
  <c r="R28" i="4"/>
  <c r="S28" i="4"/>
  <c r="T28" i="4"/>
  <c r="U28" i="4"/>
  <c r="P29" i="4"/>
  <c r="P13" i="6" s="1"/>
  <c r="Q29" i="4"/>
  <c r="R29" i="4"/>
  <c r="S29" i="4"/>
  <c r="T29" i="4"/>
  <c r="U29" i="4"/>
  <c r="P30" i="4"/>
  <c r="P14" i="6" s="1"/>
  <c r="Q30" i="4"/>
  <c r="R30" i="4"/>
  <c r="S30" i="4"/>
  <c r="T30" i="4"/>
  <c r="U30" i="4"/>
  <c r="P31" i="4"/>
  <c r="P15" i="6" s="1"/>
  <c r="Q31" i="4"/>
  <c r="R31" i="4"/>
  <c r="S31" i="4"/>
  <c r="T31" i="4"/>
  <c r="U31" i="4"/>
  <c r="P32" i="4"/>
  <c r="P16" i="6" s="1"/>
  <c r="Q32" i="4"/>
  <c r="R32" i="4"/>
  <c r="S32" i="4"/>
  <c r="T32" i="4"/>
  <c r="U32" i="4"/>
  <c r="P33" i="4"/>
  <c r="P17" i="6" s="1"/>
  <c r="Q33" i="4"/>
  <c r="R33" i="4"/>
  <c r="S33" i="4"/>
  <c r="T33" i="4"/>
  <c r="U33" i="4"/>
  <c r="P34" i="4"/>
  <c r="P18" i="6" s="1"/>
  <c r="Q34" i="4"/>
  <c r="R34" i="4"/>
  <c r="S34" i="4"/>
  <c r="T34" i="4"/>
  <c r="U34" i="4"/>
  <c r="P35" i="4"/>
  <c r="P19" i="6" s="1"/>
  <c r="Q35" i="4"/>
  <c r="R35" i="4"/>
  <c r="S35" i="4"/>
  <c r="T35" i="4"/>
  <c r="U35" i="4"/>
  <c r="P36" i="4"/>
  <c r="P20" i="6" s="1"/>
  <c r="Q36" i="4"/>
  <c r="R36" i="4"/>
  <c r="S36" i="4"/>
  <c r="T36" i="4"/>
  <c r="U36" i="4"/>
  <c r="P37" i="4"/>
  <c r="P21" i="6" s="1"/>
  <c r="Q37" i="4"/>
  <c r="R37" i="4"/>
  <c r="S37" i="4"/>
  <c r="T37" i="4"/>
  <c r="U37" i="4"/>
  <c r="P38" i="4"/>
  <c r="P22" i="6" s="1"/>
  <c r="Q38" i="4"/>
  <c r="R38" i="4"/>
  <c r="S38" i="4"/>
  <c r="T38" i="4"/>
  <c r="U38" i="4"/>
  <c r="P39" i="4"/>
  <c r="P23" i="6" s="1"/>
  <c r="Q39" i="4"/>
  <c r="R39" i="4"/>
  <c r="S39" i="4"/>
  <c r="T39" i="4"/>
  <c r="U39" i="4"/>
  <c r="P40" i="4"/>
  <c r="P24" i="6" s="1"/>
  <c r="Q40" i="4"/>
  <c r="R40" i="4"/>
  <c r="S40" i="4"/>
  <c r="T40" i="4"/>
  <c r="U40" i="4"/>
  <c r="P41" i="4"/>
  <c r="P25" i="6" s="1"/>
  <c r="Q41" i="4"/>
  <c r="R41" i="4"/>
  <c r="S41" i="4"/>
  <c r="T41" i="4"/>
  <c r="U41" i="4"/>
  <c r="P42" i="4"/>
  <c r="P26" i="6" s="1"/>
  <c r="Q42" i="4"/>
  <c r="R42" i="4"/>
  <c r="S42" i="4"/>
  <c r="T42" i="4"/>
  <c r="U42" i="4"/>
  <c r="P43" i="4"/>
  <c r="P27" i="6" s="1"/>
  <c r="Q43" i="4"/>
  <c r="R43" i="4"/>
  <c r="S43" i="4"/>
  <c r="T43" i="4"/>
  <c r="U43" i="4"/>
  <c r="P44" i="4"/>
  <c r="P28" i="6" s="1"/>
  <c r="Q44" i="4"/>
  <c r="R44" i="4"/>
  <c r="S44" i="4"/>
  <c r="T44" i="4"/>
  <c r="U44" i="4"/>
  <c r="P45" i="4"/>
  <c r="P29" i="6" s="1"/>
  <c r="Q45" i="4"/>
  <c r="R45" i="4"/>
  <c r="S45" i="4"/>
  <c r="T45" i="4"/>
  <c r="U45" i="4"/>
  <c r="P46" i="4"/>
  <c r="P30" i="6" s="1"/>
  <c r="Q46" i="4"/>
  <c r="R46" i="4"/>
  <c r="S46" i="4"/>
  <c r="T46" i="4"/>
  <c r="U46" i="4"/>
  <c r="P47" i="4"/>
  <c r="P31" i="6" s="1"/>
  <c r="Q47" i="4"/>
  <c r="R47" i="4"/>
  <c r="S47" i="4"/>
  <c r="T47" i="4"/>
  <c r="U47" i="4"/>
  <c r="P48" i="4"/>
  <c r="P32" i="6" s="1"/>
  <c r="Q48" i="4"/>
  <c r="R48" i="4"/>
  <c r="S48" i="4"/>
  <c r="T48" i="4"/>
  <c r="U48" i="4"/>
  <c r="P49" i="4"/>
  <c r="Q49" i="4"/>
  <c r="R49" i="4"/>
  <c r="S49" i="4"/>
  <c r="T49" i="4"/>
  <c r="U49" i="4"/>
  <c r="P50" i="4"/>
  <c r="P34" i="6" s="1"/>
  <c r="Q50" i="4"/>
  <c r="R50" i="4"/>
  <c r="S50" i="4"/>
  <c r="T50" i="4"/>
  <c r="U50" i="4"/>
  <c r="P51" i="4"/>
  <c r="P35" i="6" s="1"/>
  <c r="Q51" i="4"/>
  <c r="R51" i="4"/>
  <c r="S51" i="4"/>
  <c r="T51" i="4"/>
  <c r="U51" i="4"/>
  <c r="P52" i="4"/>
  <c r="P36" i="6" s="1"/>
  <c r="Q52" i="4"/>
  <c r="R52" i="4"/>
  <c r="S52" i="4"/>
  <c r="T52" i="4"/>
  <c r="U52" i="4"/>
  <c r="P53" i="4"/>
  <c r="P37" i="6" s="1"/>
  <c r="Q53" i="4"/>
  <c r="R53" i="4"/>
  <c r="S53" i="4"/>
  <c r="T53" i="4"/>
  <c r="U53" i="4"/>
  <c r="P54" i="4"/>
  <c r="P38" i="6" s="1"/>
  <c r="Q54" i="4"/>
  <c r="R54" i="4"/>
  <c r="S54" i="4"/>
  <c r="T54" i="4"/>
  <c r="U54" i="4"/>
  <c r="P55" i="4"/>
  <c r="P39" i="6" s="1"/>
  <c r="Q55" i="4"/>
  <c r="R55" i="4"/>
  <c r="S55" i="4"/>
  <c r="T55" i="4"/>
  <c r="U55" i="4"/>
  <c r="P56" i="4"/>
  <c r="P40" i="6" s="1"/>
  <c r="Q56" i="4"/>
  <c r="R56" i="4"/>
  <c r="S56" i="4"/>
  <c r="T56" i="4"/>
  <c r="U56" i="4"/>
  <c r="P57" i="4"/>
  <c r="P41" i="6" s="1"/>
  <c r="Q57" i="4"/>
  <c r="R57" i="4"/>
  <c r="S57" i="4"/>
  <c r="T57" i="4"/>
  <c r="U57" i="4"/>
  <c r="P58" i="4"/>
  <c r="P42" i="6" s="1"/>
  <c r="Q58" i="4"/>
  <c r="R58" i="4"/>
  <c r="S58" i="4"/>
  <c r="T58" i="4"/>
  <c r="U58" i="4"/>
  <c r="P59" i="4"/>
  <c r="P43" i="6" s="1"/>
  <c r="Q59" i="4"/>
  <c r="R59" i="4"/>
  <c r="S59" i="4"/>
  <c r="T59" i="4"/>
  <c r="U59" i="4"/>
  <c r="P60" i="4"/>
  <c r="P44" i="6" s="1"/>
  <c r="Q60" i="4"/>
  <c r="R60" i="4"/>
  <c r="S60" i="4"/>
  <c r="T60" i="4"/>
  <c r="U60" i="4"/>
  <c r="P61" i="4"/>
  <c r="P45" i="6" s="1"/>
  <c r="Q61" i="4"/>
  <c r="R61" i="4"/>
  <c r="S61" i="4"/>
  <c r="T61" i="4"/>
  <c r="U61" i="4"/>
  <c r="P62" i="4"/>
  <c r="P46" i="6" s="1"/>
  <c r="Q62" i="4"/>
  <c r="R62" i="4"/>
  <c r="S62" i="4"/>
  <c r="T62" i="4"/>
  <c r="U62" i="4"/>
  <c r="P63" i="4"/>
  <c r="P47" i="6" s="1"/>
  <c r="Q63" i="4"/>
  <c r="R63" i="4"/>
  <c r="S63" i="4"/>
  <c r="T63" i="4"/>
  <c r="U63" i="4"/>
  <c r="P64" i="4"/>
  <c r="P48" i="6" s="1"/>
  <c r="Q64" i="4"/>
  <c r="R64" i="4"/>
  <c r="S64" i="4"/>
  <c r="T64" i="4"/>
  <c r="U64" i="4"/>
  <c r="P65" i="4"/>
  <c r="P49" i="6" s="1"/>
  <c r="Q65" i="4"/>
  <c r="R65" i="4"/>
  <c r="S65" i="4"/>
  <c r="T65" i="4"/>
  <c r="U65" i="4"/>
  <c r="P66" i="4"/>
  <c r="P50" i="6" s="1"/>
  <c r="Q66" i="4"/>
  <c r="R66" i="4"/>
  <c r="S66" i="4"/>
  <c r="T66" i="4"/>
  <c r="U66" i="4"/>
  <c r="P67" i="4"/>
  <c r="P51" i="6" s="1"/>
  <c r="Q67" i="4"/>
  <c r="R67" i="4"/>
  <c r="S67" i="4"/>
  <c r="T67" i="4"/>
  <c r="U67" i="4"/>
  <c r="P68" i="4"/>
  <c r="P52" i="6" s="1"/>
  <c r="Q68" i="4"/>
  <c r="R68" i="4"/>
  <c r="S68" i="4"/>
  <c r="T68" i="4"/>
  <c r="U68" i="4"/>
  <c r="P69" i="4"/>
  <c r="P53" i="6" s="1"/>
  <c r="Q69" i="4"/>
  <c r="R69" i="4"/>
  <c r="S69" i="4"/>
  <c r="T69" i="4"/>
  <c r="U69" i="4"/>
  <c r="P70" i="4"/>
  <c r="P54" i="6" s="1"/>
  <c r="Q70" i="4"/>
  <c r="R70" i="4"/>
  <c r="S70" i="4"/>
  <c r="T70" i="4"/>
  <c r="U70" i="4"/>
  <c r="P71" i="4"/>
  <c r="Q71" i="4"/>
  <c r="R71" i="4"/>
  <c r="S71" i="4"/>
  <c r="T71" i="4"/>
  <c r="U71" i="4"/>
  <c r="P72" i="4"/>
  <c r="P56" i="6" s="1"/>
  <c r="Q72" i="4"/>
  <c r="R72" i="4"/>
  <c r="S72" i="4"/>
  <c r="T72" i="4"/>
  <c r="U72" i="4"/>
  <c r="P73" i="4"/>
  <c r="P57" i="6" s="1"/>
  <c r="Q73" i="4"/>
  <c r="R73" i="4"/>
  <c r="S73" i="4"/>
  <c r="T73" i="4"/>
  <c r="U73" i="4"/>
  <c r="P74" i="4"/>
  <c r="P58" i="6" s="1"/>
  <c r="Q74" i="4"/>
  <c r="R74" i="4"/>
  <c r="S74" i="4"/>
  <c r="T74" i="4"/>
  <c r="U74" i="4"/>
  <c r="P75" i="4"/>
  <c r="P59" i="6" s="1"/>
  <c r="Q75" i="4"/>
  <c r="R75" i="4"/>
  <c r="S75" i="4"/>
  <c r="T75" i="4"/>
  <c r="U75" i="4"/>
  <c r="P76" i="4"/>
  <c r="P60" i="6" s="1"/>
  <c r="Q76" i="4"/>
  <c r="R76" i="4"/>
  <c r="S76" i="4"/>
  <c r="T76" i="4"/>
  <c r="U76" i="4"/>
  <c r="P77" i="4"/>
  <c r="P61" i="6" s="1"/>
  <c r="Q77" i="4"/>
  <c r="R77" i="4"/>
  <c r="S77" i="4"/>
  <c r="T77" i="4"/>
  <c r="U77" i="4"/>
  <c r="P78" i="4"/>
  <c r="P62" i="6" s="1"/>
  <c r="Q78" i="4"/>
  <c r="R78" i="4"/>
  <c r="S78" i="4"/>
  <c r="T78" i="4"/>
  <c r="U78" i="4"/>
  <c r="P79" i="4"/>
  <c r="Q79" i="4"/>
  <c r="R79" i="4"/>
  <c r="S79" i="4"/>
  <c r="T79" i="4"/>
  <c r="U79" i="4"/>
  <c r="P80" i="4"/>
  <c r="P64" i="6" s="1"/>
  <c r="Q80" i="4"/>
  <c r="R80" i="4"/>
  <c r="S80" i="4"/>
  <c r="T80" i="4"/>
  <c r="U80" i="4"/>
  <c r="P81" i="4"/>
  <c r="P65" i="6" s="1"/>
  <c r="Q81" i="4"/>
  <c r="R81" i="4"/>
  <c r="S81" i="4"/>
  <c r="T81" i="4"/>
  <c r="U81" i="4"/>
  <c r="P82" i="4"/>
  <c r="P66" i="6" s="1"/>
  <c r="Q82" i="4"/>
  <c r="R82" i="4"/>
  <c r="S82" i="4"/>
  <c r="T82" i="4"/>
  <c r="U82" i="4"/>
  <c r="P83" i="4"/>
  <c r="Q83" i="4"/>
  <c r="R83" i="4"/>
  <c r="S83" i="4"/>
  <c r="T83" i="4"/>
  <c r="U83" i="4"/>
  <c r="P84" i="4"/>
  <c r="P68" i="6" s="1"/>
  <c r="Q84" i="4"/>
  <c r="R84" i="4"/>
  <c r="S84" i="4"/>
  <c r="T84" i="4"/>
  <c r="U84" i="4"/>
  <c r="P85" i="4"/>
  <c r="P69" i="6" s="1"/>
  <c r="Q85" i="4"/>
  <c r="R85" i="4"/>
  <c r="S85" i="4"/>
  <c r="T85" i="4"/>
  <c r="U85" i="4"/>
  <c r="P86" i="4"/>
  <c r="P70" i="6" s="1"/>
  <c r="Q86" i="4"/>
  <c r="R86" i="4"/>
  <c r="S86" i="4"/>
  <c r="T86" i="4"/>
  <c r="U86" i="4"/>
  <c r="P87" i="4"/>
  <c r="Q87" i="4"/>
  <c r="R87" i="4"/>
  <c r="S87" i="4"/>
  <c r="T87" i="4"/>
  <c r="U87" i="4"/>
  <c r="P88" i="4"/>
  <c r="Q88" i="4"/>
  <c r="R88" i="4"/>
  <c r="S88" i="4"/>
  <c r="T88" i="4"/>
  <c r="U88" i="4"/>
  <c r="P89" i="4"/>
  <c r="P73" i="6" s="1"/>
  <c r="Q89" i="4"/>
  <c r="R89" i="4"/>
  <c r="S89" i="4"/>
  <c r="T89" i="4"/>
  <c r="U89" i="4"/>
  <c r="P90" i="4"/>
  <c r="P74" i="6" s="1"/>
  <c r="Q90" i="4"/>
  <c r="R90" i="4"/>
  <c r="S90" i="4"/>
  <c r="T90" i="4"/>
  <c r="U90" i="4"/>
  <c r="P91" i="4"/>
  <c r="Q91" i="4"/>
  <c r="R91" i="4"/>
  <c r="S91" i="4"/>
  <c r="T91" i="4"/>
  <c r="U91" i="4"/>
  <c r="P92" i="4"/>
  <c r="Q92" i="4"/>
  <c r="R92" i="4"/>
  <c r="S92" i="4"/>
  <c r="T92" i="4"/>
  <c r="U92" i="4"/>
  <c r="P93" i="4"/>
  <c r="P77" i="6" s="1"/>
  <c r="Q93" i="4"/>
  <c r="R93" i="4"/>
  <c r="S93" i="4"/>
  <c r="T93" i="4"/>
  <c r="U93" i="4"/>
  <c r="Q20" i="4"/>
  <c r="R20" i="4"/>
  <c r="S20" i="4"/>
  <c r="T20" i="4"/>
  <c r="U20" i="4"/>
  <c r="P20" i="4"/>
  <c r="P3" i="6" s="1"/>
  <c r="L62" i="6"/>
  <c r="L61" i="6"/>
  <c r="L58" i="6"/>
  <c r="L52" i="6"/>
  <c r="L50" i="6"/>
  <c r="L47" i="6"/>
  <c r="L45" i="6"/>
  <c r="L39" i="6"/>
  <c r="L38" i="6"/>
  <c r="J38" i="6"/>
  <c r="L37" i="6"/>
  <c r="L35" i="6"/>
  <c r="L34" i="6"/>
  <c r="L25" i="6"/>
  <c r="L23" i="6"/>
  <c r="L22" i="6"/>
  <c r="J22" i="6"/>
  <c r="L17" i="6"/>
  <c r="J62" i="6"/>
  <c r="J61" i="6"/>
  <c r="L60" i="6"/>
  <c r="J60" i="6"/>
  <c r="L57" i="6"/>
  <c r="J57" i="6"/>
  <c r="L56" i="6"/>
  <c r="J56" i="6"/>
  <c r="L55" i="6"/>
  <c r="J53" i="6"/>
  <c r="L48" i="6"/>
  <c r="J47" i="6"/>
  <c r="L44" i="6"/>
  <c r="L43" i="6"/>
  <c r="L42" i="6"/>
  <c r="L41" i="6"/>
  <c r="J39" i="6"/>
  <c r="J33" i="6"/>
  <c r="L27" i="6"/>
  <c r="J24" i="6"/>
  <c r="L19" i="6"/>
  <c r="L14" i="6"/>
  <c r="L32" i="6"/>
  <c r="J30" i="6"/>
  <c r="J18" i="6"/>
  <c r="J17" i="6"/>
  <c r="D29" i="5"/>
  <c r="L76" i="6"/>
  <c r="L70" i="6"/>
  <c r="L69" i="6"/>
  <c r="J69" i="6"/>
  <c r="L65" i="6"/>
  <c r="J65" i="6"/>
  <c r="L63" i="6"/>
  <c r="J54" i="6"/>
  <c r="L53" i="6"/>
  <c r="L51" i="6"/>
  <c r="J51" i="6"/>
  <c r="L40" i="6"/>
  <c r="J36" i="6"/>
  <c r="L33" i="6"/>
  <c r="L28" i="6"/>
  <c r="J27" i="6"/>
  <c r="J15" i="6"/>
  <c r="D28" i="5"/>
  <c r="P4" i="6"/>
  <c r="L54" i="6"/>
  <c r="L49" i="6"/>
  <c r="J49" i="6"/>
  <c r="J48" i="6"/>
  <c r="L46" i="6"/>
  <c r="J46" i="6"/>
  <c r="L36" i="6"/>
  <c r="J34" i="6"/>
  <c r="J41" i="6"/>
  <c r="J45" i="6"/>
  <c r="J28" i="6"/>
  <c r="J29" i="6"/>
  <c r="J23" i="6"/>
  <c r="J25" i="6"/>
  <c r="J19" i="6"/>
  <c r="J20" i="6"/>
  <c r="L21" i="6"/>
  <c r="L24" i="6"/>
  <c r="J26" i="6"/>
  <c r="L26" i="6"/>
  <c r="J43" i="6"/>
  <c r="L16" i="6"/>
  <c r="J55" i="6"/>
  <c r="L30" i="6"/>
  <c r="L29" i="6"/>
  <c r="L20" i="6"/>
  <c r="L13" i="6"/>
  <c r="L59" i="6"/>
  <c r="J59" i="6"/>
  <c r="J37" i="6"/>
  <c r="J40" i="6"/>
  <c r="L18" i="6"/>
  <c r="J21" i="6"/>
  <c r="L12" i="6"/>
  <c r="J13" i="6"/>
  <c r="J14" i="6"/>
  <c r="J10" i="6"/>
  <c r="L10" i="6"/>
  <c r="J12" i="6"/>
  <c r="J16" i="6"/>
  <c r="J58" i="6"/>
  <c r="J64" i="6"/>
  <c r="J66" i="6"/>
  <c r="J35" i="6"/>
  <c r="J50" i="6"/>
  <c r="L31" i="6"/>
  <c r="J31" i="6"/>
  <c r="L15" i="6"/>
  <c r="J42" i="6"/>
  <c r="L11" i="6"/>
  <c r="L64" i="6"/>
  <c r="J63" i="6"/>
  <c r="J52" i="6"/>
  <c r="J32" i="6"/>
  <c r="J44" i="6"/>
  <c r="J83" i="6"/>
  <c r="L83" i="6"/>
  <c r="J84" i="6"/>
  <c r="L84" i="6"/>
  <c r="J86" i="6"/>
  <c r="L86" i="6"/>
  <c r="J87" i="6"/>
  <c r="L87" i="6"/>
  <c r="J88" i="6"/>
  <c r="L88" i="6"/>
  <c r="N85" i="6"/>
  <c r="L82" i="6"/>
  <c r="J82" i="6"/>
  <c r="L80" i="6"/>
  <c r="J80" i="6"/>
  <c r="L79" i="6"/>
  <c r="J79" i="6"/>
  <c r="L77" i="6"/>
  <c r="J77" i="6"/>
  <c r="J76" i="6"/>
  <c r="L74" i="6"/>
  <c r="J74" i="6"/>
  <c r="L73" i="6"/>
  <c r="J73" i="6"/>
  <c r="L72" i="6"/>
  <c r="J72" i="6"/>
  <c r="L71" i="6"/>
  <c r="J71" i="6"/>
  <c r="J70" i="6"/>
  <c r="L68" i="6"/>
  <c r="J68" i="6"/>
  <c r="L67" i="6"/>
  <c r="J67" i="6"/>
  <c r="J11" i="6"/>
  <c r="D27" i="5"/>
  <c r="P55" i="6"/>
  <c r="P63" i="6"/>
  <c r="P67" i="6"/>
  <c r="P71" i="6"/>
  <c r="P72" i="6"/>
  <c r="P75" i="6"/>
  <c r="P76" i="6"/>
  <c r="P78" i="6"/>
  <c r="P79" i="6"/>
  <c r="P80" i="6"/>
  <c r="P81" i="6"/>
  <c r="P82" i="6"/>
  <c r="P83" i="6"/>
  <c r="P84" i="6"/>
  <c r="P85" i="6"/>
  <c r="P86" i="6"/>
  <c r="P87" i="6"/>
  <c r="P88" i="6"/>
  <c r="N78" i="6"/>
  <c r="N81" i="6"/>
  <c r="L66" i="6"/>
  <c r="L75" i="6"/>
  <c r="L78" i="6"/>
  <c r="L81" i="6"/>
  <c r="L85" i="6"/>
  <c r="J75" i="6"/>
  <c r="J78" i="6"/>
  <c r="J81" i="6"/>
  <c r="J85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3" i="6"/>
  <c r="F3" i="6"/>
  <c r="D3" i="6"/>
  <c r="B3" i="6"/>
  <c r="H5" i="5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3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J4" i="6"/>
  <c r="L4" i="6"/>
  <c r="J5" i="5"/>
  <c r="G5" i="5"/>
  <c r="V5" i="5"/>
  <c r="T5" i="5"/>
  <c r="R5" i="5"/>
  <c r="P5" i="5"/>
  <c r="N5" i="5"/>
  <c r="L5" i="5"/>
  <c r="N27" i="4" l="1"/>
  <c r="D28" i="4"/>
  <c r="E28" i="4" s="1"/>
  <c r="F28" i="4" s="1"/>
  <c r="M28" i="4" s="1"/>
  <c r="Q19" i="4"/>
  <c r="U19" i="4"/>
  <c r="R19" i="4"/>
  <c r="S19" i="4"/>
  <c r="T19" i="4"/>
  <c r="P19" i="4"/>
  <c r="U5" i="5"/>
  <c r="W5" i="5"/>
  <c r="O5" i="5"/>
  <c r="M5" i="5"/>
  <c r="Q5" i="5"/>
  <c r="S5" i="5"/>
  <c r="K5" i="5"/>
  <c r="I5" i="5"/>
  <c r="B15" i="5" s="1"/>
  <c r="C15" i="5" s="1"/>
  <c r="E3" i="6"/>
  <c r="G3" i="6"/>
  <c r="I3" i="6"/>
  <c r="C3" i="6"/>
  <c r="D16" i="5"/>
  <c r="L9" i="6"/>
  <c r="J9" i="6"/>
  <c r="L8" i="6"/>
  <c r="J8" i="6"/>
  <c r="L7" i="6"/>
  <c r="J7" i="6"/>
  <c r="L6" i="6"/>
  <c r="J6" i="6"/>
  <c r="L5" i="6"/>
  <c r="J5" i="6"/>
  <c r="L3" i="6"/>
  <c r="J3" i="6"/>
  <c r="N28" i="4" l="1"/>
  <c r="B32" i="5"/>
  <c r="C32" i="5" s="1"/>
  <c r="B19" i="5"/>
  <c r="D19" i="5" s="1"/>
  <c r="B31" i="5"/>
  <c r="C31" i="5" s="1"/>
  <c r="D29" i="4"/>
  <c r="E29" i="4" s="1"/>
  <c r="F29" i="4" s="1"/>
  <c r="M29" i="4" s="1"/>
  <c r="B18" i="5"/>
  <c r="D18" i="5" s="1"/>
  <c r="B20" i="5"/>
  <c r="C20" i="5" s="1"/>
  <c r="B22" i="5"/>
  <c r="D22" i="5" s="1"/>
  <c r="B21" i="5"/>
  <c r="C21" i="5" s="1"/>
  <c r="B17" i="5"/>
  <c r="D17" i="5" s="1"/>
  <c r="K3" i="6"/>
  <c r="M3" i="6"/>
  <c r="B36" i="5"/>
  <c r="B37" i="5" s="1"/>
  <c r="D15" i="5"/>
  <c r="C16" i="5"/>
  <c r="N29" i="4" l="1"/>
  <c r="D30" i="4"/>
  <c r="E30" i="4" s="1"/>
  <c r="F30" i="4" s="1"/>
  <c r="M30" i="4" s="1"/>
  <c r="B33" i="5"/>
  <c r="D20" i="5"/>
  <c r="D21" i="5"/>
  <c r="C22" i="5"/>
  <c r="B39" i="5"/>
  <c r="C39" i="5" s="1"/>
  <c r="C18" i="5"/>
  <c r="C19" i="5"/>
  <c r="C17" i="5"/>
  <c r="N30" i="4" l="1"/>
  <c r="D31" i="4"/>
  <c r="E31" i="4" s="1"/>
  <c r="F31" i="4" s="1"/>
  <c r="M31" i="4" s="1"/>
  <c r="E21" i="5"/>
  <c r="B38" i="5"/>
  <c r="C37" i="5"/>
  <c r="C38" i="5" s="1"/>
  <c r="N3" i="6"/>
  <c r="N31" i="4" l="1"/>
  <c r="N4" i="6"/>
  <c r="D33" i="4" l="1"/>
  <c r="E33" i="4" s="1"/>
  <c r="F33" i="4" s="1"/>
  <c r="G33" i="4" s="1"/>
  <c r="M33" i="4" s="1"/>
  <c r="N33" i="4" s="1"/>
  <c r="N5" i="6"/>
  <c r="D34" i="4" l="1"/>
  <c r="E34" i="4" s="1"/>
  <c r="F34" i="4" s="1"/>
  <c r="G34" i="4" s="1"/>
  <c r="M34" i="4" s="1"/>
  <c r="N34" i="4" s="1"/>
  <c r="N6" i="6"/>
  <c r="D36" i="4" l="1"/>
  <c r="E36" i="4" s="1"/>
  <c r="F36" i="4" s="1"/>
  <c r="G36" i="4" s="1"/>
  <c r="M36" i="4" s="1"/>
  <c r="D35" i="4"/>
  <c r="E35" i="4" s="1"/>
  <c r="F35" i="4" s="1"/>
  <c r="G35" i="4" s="1"/>
  <c r="M35" i="4" s="1"/>
  <c r="N35" i="4" s="1"/>
  <c r="N36" i="4" s="1"/>
  <c r="N37" i="4" s="1"/>
  <c r="N38" i="4" s="1"/>
  <c r="N39" i="4" s="1"/>
  <c r="N40" i="4" s="1"/>
  <c r="N41" i="4" s="1"/>
  <c r="N42" i="4" s="1"/>
  <c r="N43" i="4" s="1"/>
  <c r="N7" i="6"/>
  <c r="N39" i="6" l="1"/>
  <c r="N8" i="6"/>
  <c r="N82" i="6"/>
  <c r="N20" i="6" l="1"/>
  <c r="N19" i="6"/>
  <c r="N9" i="6"/>
  <c r="N83" i="6"/>
  <c r="N84" i="6"/>
  <c r="N21" i="6" l="1"/>
  <c r="N66" i="6"/>
  <c r="N65" i="6"/>
  <c r="N67" i="6"/>
  <c r="N10" i="6"/>
  <c r="N86" i="6"/>
  <c r="N22" i="6" l="1"/>
  <c r="N68" i="6"/>
  <c r="N11" i="6"/>
  <c r="N88" i="6"/>
  <c r="N87" i="6"/>
  <c r="N77" i="6"/>
  <c r="N23" i="6" l="1"/>
  <c r="N69" i="6"/>
  <c r="N12" i="6"/>
  <c r="N79" i="6"/>
  <c r="N80" i="6"/>
  <c r="N24" i="6" l="1"/>
  <c r="N70" i="6"/>
  <c r="N13" i="6"/>
  <c r="N25" i="6" l="1"/>
  <c r="N54" i="6"/>
  <c r="N55" i="6"/>
  <c r="N71" i="6"/>
  <c r="N26" i="6" l="1"/>
  <c r="N56" i="6"/>
  <c r="N72" i="6"/>
  <c r="N18" i="6"/>
  <c r="N27" i="6" l="1"/>
  <c r="N57" i="6"/>
  <c r="N73" i="6"/>
  <c r="N17" i="6"/>
  <c r="N16" i="6"/>
  <c r="N28" i="6" l="1"/>
  <c r="N58" i="6"/>
  <c r="N74" i="6"/>
  <c r="N61" i="6"/>
  <c r="N29" i="6" l="1"/>
  <c r="N60" i="6"/>
  <c r="N59" i="6"/>
  <c r="N75" i="6"/>
  <c r="N76" i="6"/>
  <c r="N62" i="6"/>
  <c r="N30" i="6" l="1"/>
  <c r="N64" i="6"/>
  <c r="N63" i="6"/>
  <c r="N31" i="6" l="1"/>
  <c r="P33" i="6"/>
  <c r="Q3" i="6" s="1"/>
  <c r="N32" i="6" l="1"/>
  <c r="N40" i="6"/>
  <c r="N33" i="6" l="1"/>
  <c r="N41" i="6"/>
  <c r="N34" i="6" l="1"/>
  <c r="N42" i="6"/>
  <c r="N35" i="6" l="1"/>
  <c r="N43" i="6"/>
  <c r="N38" i="6"/>
  <c r="N37" i="6" l="1"/>
  <c r="N36" i="6"/>
  <c r="N44" i="6"/>
  <c r="N45" i="6" l="1"/>
  <c r="N46" i="6" l="1"/>
  <c r="N47" i="6" l="1"/>
  <c r="N48" i="6" l="1"/>
  <c r="N49" i="6" l="1"/>
  <c r="N50" i="6" l="1"/>
  <c r="N51" i="6" l="1"/>
  <c r="N53" i="6" l="1"/>
  <c r="N52" i="6"/>
  <c r="N14" i="6"/>
  <c r="N15" i="6" l="1"/>
  <c r="O3" i="6" s="1"/>
</calcChain>
</file>

<file path=xl/sharedStrings.xml><?xml version="1.0" encoding="utf-8"?>
<sst xmlns="http://schemas.openxmlformats.org/spreadsheetml/2006/main" count="164" uniqueCount="114">
  <si>
    <t>CÁLCULO DE QUEDA DE TENSÃO</t>
  </si>
  <si>
    <t>(transformador ou aliment.)</t>
  </si>
  <si>
    <t>DV%*100=[(Coef.Q.Ten.)*Prod.(A*K)]*100/DV</t>
  </si>
  <si>
    <t>Trecho</t>
  </si>
  <si>
    <t>Dist(km)</t>
  </si>
  <si>
    <t>Pot(W) Inicial</t>
  </si>
  <si>
    <t>Pot(W) com 10%</t>
  </si>
  <si>
    <t>Corr(A) Inicial</t>
  </si>
  <si>
    <t>Corr(A) com 20%</t>
  </si>
  <si>
    <t>Coefic. Queda</t>
  </si>
  <si>
    <t>Cabos</t>
  </si>
  <si>
    <t>DV</t>
  </si>
  <si>
    <t>DV%*100</t>
  </si>
  <si>
    <t>TOTAL</t>
  </si>
  <si>
    <t>B - C</t>
  </si>
  <si>
    <t>CABO</t>
  </si>
  <si>
    <t>#95</t>
  </si>
  <si>
    <t>#70</t>
  </si>
  <si>
    <t>#50</t>
  </si>
  <si>
    <t>#35</t>
  </si>
  <si>
    <t>#25</t>
  </si>
  <si>
    <t>#16</t>
  </si>
  <si>
    <t>#10</t>
  </si>
  <si>
    <t>#6</t>
  </si>
  <si>
    <t>#4</t>
  </si>
  <si>
    <t>#2,5</t>
  </si>
  <si>
    <t>1 cond. (m)</t>
  </si>
  <si>
    <t>2 cond. (m)</t>
  </si>
  <si>
    <t>3 cond. (m)</t>
  </si>
  <si>
    <t>cabo 95</t>
  </si>
  <si>
    <t>cabo 70</t>
  </si>
  <si>
    <t>cabo 50</t>
  </si>
  <si>
    <t>cabo 35</t>
  </si>
  <si>
    <t>cabo 25</t>
  </si>
  <si>
    <t>cabo 16</t>
  </si>
  <si>
    <t>cabo 10</t>
  </si>
  <si>
    <t>cabo 6</t>
  </si>
  <si>
    <t>Subida dos Postes (m)</t>
  </si>
  <si>
    <t>cabo 4</t>
  </si>
  <si>
    <t>cabo 2,5</t>
  </si>
  <si>
    <t>comp. (m)</t>
  </si>
  <si>
    <t>barras de 6m</t>
  </si>
  <si>
    <t>eletroduto FG 1 1/4''</t>
  </si>
  <si>
    <t>de #6 a #16 - 1 1/4''</t>
  </si>
  <si>
    <t>eletroduto PVC 1 1/4''</t>
  </si>
  <si>
    <t>eletroduto PVC 1 1/2''</t>
  </si>
  <si>
    <t>de #25 a #35 - 1 1/2''</t>
  </si>
  <si>
    <t>eletroduto PVC 2''</t>
  </si>
  <si>
    <t>de #50 a #70 - 2''</t>
  </si>
  <si>
    <t>total em escavação</t>
  </si>
  <si>
    <t>Proteção e comando</t>
  </si>
  <si>
    <t>trifásico</t>
  </si>
  <si>
    <t>NH00</t>
  </si>
  <si>
    <t>total</t>
  </si>
  <si>
    <t>Cond. #50mm²</t>
  </si>
  <si>
    <t>Cond. #95mm²</t>
  </si>
  <si>
    <t>Cond. #70mm²</t>
  </si>
  <si>
    <t>Cond. #35mm²</t>
  </si>
  <si>
    <t>Cond. #25mm²</t>
  </si>
  <si>
    <t>Cond. #16mm²</t>
  </si>
  <si>
    <t>Cond. #10mm²</t>
  </si>
  <si>
    <t>Cond. #6mm²</t>
  </si>
  <si>
    <t>Trechos</t>
  </si>
  <si>
    <t>eletroduto FG 1 1/2''</t>
  </si>
  <si>
    <t>eletroduto FG 2''</t>
  </si>
  <si>
    <t>Corrente Max.</t>
  </si>
  <si>
    <t xml:space="preserve"> V/A.km         fp 0,95</t>
  </si>
  <si>
    <t xml:space="preserve"> V/A.km         fp 0,92</t>
  </si>
  <si>
    <t xml:space="preserve"> V/A.km         fp 0,85</t>
  </si>
  <si>
    <t>TIPO</t>
  </si>
  <si>
    <t>VALOR DE M.</t>
  </si>
  <si>
    <t>Disjuntor</t>
  </si>
  <si>
    <t>Contator</t>
  </si>
  <si>
    <t>CABOS +5%</t>
  </si>
  <si>
    <t>Eletrodutos +5%</t>
  </si>
  <si>
    <t>NÃO EXCLUIR OU INSERIR LINHAS E COLUNAS</t>
  </si>
  <si>
    <t>obs:</t>
  </si>
  <si>
    <t>Fus. NH retardado</t>
  </si>
  <si>
    <t>+5%</t>
  </si>
  <si>
    <t>em "A"</t>
  </si>
  <si>
    <t>Corrente de Proj</t>
  </si>
  <si>
    <t>Split Bolt</t>
  </si>
  <si>
    <t>#</t>
  </si>
  <si>
    <t>quant.</t>
  </si>
  <si>
    <t>C - D</t>
  </si>
  <si>
    <t>D - E</t>
  </si>
  <si>
    <t>F - G</t>
  </si>
  <si>
    <t>H - I</t>
  </si>
  <si>
    <t>I - J</t>
  </si>
  <si>
    <t>A - B</t>
  </si>
  <si>
    <t>J - K</t>
  </si>
  <si>
    <t>L - M</t>
  </si>
  <si>
    <t>M - N</t>
  </si>
  <si>
    <t>N - O</t>
  </si>
  <si>
    <t>O - P</t>
  </si>
  <si>
    <t>P - Q</t>
  </si>
  <si>
    <t>R - S</t>
  </si>
  <si>
    <t>S - T</t>
  </si>
  <si>
    <t>Bitola mm²</t>
  </si>
  <si>
    <t>Prod (A*km)</t>
  </si>
  <si>
    <t>TR - A</t>
  </si>
  <si>
    <t>E - F</t>
  </si>
  <si>
    <t>G - H</t>
  </si>
  <si>
    <t>K - L</t>
  </si>
  <si>
    <t>T - U</t>
  </si>
  <si>
    <t>U - V</t>
  </si>
  <si>
    <t>V - W</t>
  </si>
  <si>
    <r>
      <t>OBRA:</t>
    </r>
    <r>
      <rPr>
        <sz val="10"/>
        <rFont val="Arial"/>
        <family val="2"/>
      </rPr>
      <t xml:space="preserve"> Implantação do Sistema de Iluminação Pública do tipo Ornamental da Av. José de Alencar-Distrito Industrial no município de Primavera do Leste-MT</t>
    </r>
  </si>
  <si>
    <t>CIRCUITO ÚNICO  -  22 POSTES DUPLO DE 400W</t>
  </si>
  <si>
    <t>R - R</t>
  </si>
  <si>
    <r>
      <t xml:space="preserve">NÚMERO: </t>
    </r>
    <r>
      <rPr>
        <sz val="10"/>
        <rFont val="Arial"/>
        <family val="2"/>
      </rPr>
      <t xml:space="preserve">3-30- kVA                 </t>
    </r>
    <r>
      <rPr>
        <b/>
        <sz val="10"/>
        <rFont val="Arial"/>
        <family val="2"/>
      </rPr>
      <t>PRIM.</t>
    </r>
    <r>
      <rPr>
        <sz val="10"/>
        <rFont val="Arial"/>
        <family val="2"/>
      </rPr>
      <t xml:space="preserve"> 13,8kV                       </t>
    </r>
    <r>
      <rPr>
        <b/>
        <sz val="10"/>
        <rFont val="Arial"/>
        <family val="2"/>
      </rPr>
      <t>SECUN</t>
    </r>
    <r>
      <rPr>
        <sz val="10"/>
        <rFont val="Arial"/>
        <family val="2"/>
      </rPr>
      <t xml:space="preserve"> .  220/127V             </t>
    </r>
    <r>
      <rPr>
        <b/>
        <sz val="10"/>
        <rFont val="Arial"/>
        <family val="2"/>
      </rPr>
      <t xml:space="preserve">FP. </t>
    </r>
    <r>
      <rPr>
        <sz val="10"/>
        <rFont val="Arial"/>
        <family val="2"/>
      </rPr>
      <t xml:space="preserve"> 0,92</t>
    </r>
  </si>
  <si>
    <t>DEMANDA PROVÁVEL</t>
  </si>
  <si>
    <t>W</t>
  </si>
  <si>
    <t>PREPARADO POR  _______________________ VISTO _______________    DATA ______/______/_______________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</si>
</sst>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_(* #,##0.00_);_(* \(#,##0.00\);_(* &quot;-&quot;??_);_(@_)"/>
    <numFmt numFmtId="166" formatCode="[$-416]General"/>
    <numFmt numFmtId="167" formatCode="#,##0.00&quot; &quot;;&quot; (&quot;#,##0.00&quot;)&quot;;&quot; -&quot;#&quot; &quot;;&quot; &quot;@&quot; &quot;"/>
    <numFmt numFmtId="168" formatCode="0.000000"/>
    <numFmt numFmtId="169" formatCode="0.00000"/>
  </numFmts>
  <fonts count="17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sz val="8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1"/>
    </font>
    <font>
      <sz val="10"/>
      <name val="Arial Narrow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76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7" fontId="9" fillId="0" borderId="0" applyBorder="0" applyProtection="0"/>
    <xf numFmtId="166" fontId="9" fillId="0" borderId="0" applyBorder="0" applyProtection="0"/>
    <xf numFmtId="165" fontId="7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Border="0" applyProtection="0"/>
    <xf numFmtId="0" fontId="9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4" fillId="0" borderId="0" xfId="0" applyFont="1"/>
    <xf numFmtId="0" fontId="4" fillId="0" borderId="5" xfId="0" applyFont="1" applyBorder="1"/>
    <xf numFmtId="0" fontId="4" fillId="0" borderId="0" xfId="0" applyFont="1" applyAlignment="1">
      <alignment horizontal="center"/>
    </xf>
    <xf numFmtId="12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4" fillId="0" borderId="14" xfId="0" applyNumberFormat="1" applyFont="1" applyBorder="1"/>
    <xf numFmtId="0" fontId="0" fillId="0" borderId="17" xfId="0" applyBorder="1"/>
    <xf numFmtId="2" fontId="0" fillId="0" borderId="0" xfId="0" applyNumberFormat="1"/>
    <xf numFmtId="164" fontId="4" fillId="0" borderId="0" xfId="0" applyNumberFormat="1" applyFont="1" applyBorder="1"/>
    <xf numFmtId="168" fontId="4" fillId="0" borderId="0" xfId="0" applyNumberFormat="1" applyFont="1" applyBorder="1"/>
    <xf numFmtId="168" fontId="4" fillId="0" borderId="3" xfId="0" applyNumberFormat="1" applyFont="1" applyBorder="1"/>
    <xf numFmtId="2" fontId="13" fillId="0" borderId="18" xfId="0" applyNumberFormat="1" applyFont="1" applyBorder="1" applyAlignment="1">
      <alignment vertical="top"/>
    </xf>
    <xf numFmtId="0" fontId="11" fillId="5" borderId="7" xfId="0" applyFont="1" applyFill="1" applyBorder="1"/>
    <xf numFmtId="0" fontId="11" fillId="5" borderId="7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/>
    <xf numFmtId="2" fontId="4" fillId="0" borderId="7" xfId="0" applyNumberFormat="1" applyFont="1" applyFill="1" applyBorder="1"/>
    <xf numFmtId="2" fontId="4" fillId="6" borderId="7" xfId="0" applyNumberFormat="1" applyFont="1" applyFill="1" applyBorder="1"/>
    <xf numFmtId="0" fontId="11" fillId="5" borderId="7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7" borderId="7" xfId="0" applyFont="1" applyFill="1" applyBorder="1"/>
    <xf numFmtId="0" fontId="4" fillId="0" borderId="7" xfId="0" applyFont="1" applyFill="1" applyBorder="1"/>
    <xf numFmtId="0" fontId="0" fillId="0" borderId="7" xfId="0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6" borderId="7" xfId="0" applyNumberFormat="1" applyFont="1" applyFill="1" applyBorder="1" applyAlignment="1">
      <alignment horizontal="center"/>
    </xf>
    <xf numFmtId="2" fontId="0" fillId="0" borderId="7" xfId="0" applyNumberFormat="1" applyBorder="1"/>
    <xf numFmtId="2" fontId="4" fillId="0" borderId="7" xfId="0" applyNumberFormat="1" applyFont="1" applyBorder="1" applyAlignment="1">
      <alignment horizontal="right"/>
    </xf>
    <xf numFmtId="2" fontId="4" fillId="6" borderId="7" xfId="0" applyNumberFormat="1" applyFont="1" applyFill="1" applyBorder="1" applyAlignment="1">
      <alignment horizontal="right"/>
    </xf>
    <xf numFmtId="2" fontId="14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/>
    <xf numFmtId="168" fontId="4" fillId="0" borderId="5" xfId="0" applyNumberFormat="1" applyFont="1" applyBorder="1"/>
    <xf numFmtId="0" fontId="6" fillId="0" borderId="5" xfId="0" applyFont="1" applyBorder="1" applyAlignment="1">
      <alignment horizontal="center"/>
    </xf>
    <xf numFmtId="168" fontId="4" fillId="0" borderId="6" xfId="0" applyNumberFormat="1" applyFont="1" applyBorder="1"/>
    <xf numFmtId="0" fontId="4" fillId="0" borderId="4" xfId="0" applyFont="1" applyBorder="1" applyAlignment="1">
      <alignment horizontal="center"/>
    </xf>
    <xf numFmtId="49" fontId="11" fillId="5" borderId="7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2" fontId="4" fillId="0" borderId="0" xfId="0" applyNumberFormat="1" applyFont="1" applyBorder="1" applyAlignment="1">
      <alignment horizontal="center"/>
    </xf>
    <xf numFmtId="12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2" fontId="4" fillId="0" borderId="0" xfId="0" applyNumberFormat="1" applyFont="1" applyFill="1"/>
    <xf numFmtId="0" fontId="16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5" xfId="0" applyFont="1" applyFill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2" xfId="0" applyFont="1" applyFill="1" applyBorder="1" applyAlignment="1"/>
    <xf numFmtId="0" fontId="7" fillId="2" borderId="0" xfId="0" applyFont="1" applyFill="1" applyBorder="1"/>
    <xf numFmtId="0" fontId="7" fillId="0" borderId="0" xfId="0" applyFont="1" applyBorder="1"/>
    <xf numFmtId="0" fontId="7" fillId="2" borderId="3" xfId="0" applyFont="1" applyFill="1" applyBorder="1"/>
    <xf numFmtId="0" fontId="7" fillId="4" borderId="2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2" borderId="2" xfId="0" applyFont="1" applyFill="1" applyBorder="1"/>
    <xf numFmtId="0" fontId="7" fillId="0" borderId="2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4" fillId="3" borderId="2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4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9" fontId="7" fillId="0" borderId="0" xfId="0" applyNumberFormat="1" applyFont="1" applyBorder="1"/>
    <xf numFmtId="169" fontId="7" fillId="0" borderId="3" xfId="0" applyNumberFormat="1" applyFont="1" applyBorder="1"/>
    <xf numFmtId="0" fontId="7" fillId="3" borderId="11" xfId="0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right" vertical="center"/>
    </xf>
    <xf numFmtId="1" fontId="14" fillId="3" borderId="9" xfId="0" applyNumberFormat="1" applyFont="1" applyFill="1" applyBorder="1" applyAlignment="1">
      <alignment vertical="center"/>
    </xf>
    <xf numFmtId="0" fontId="14" fillId="3" borderId="9" xfId="0" applyFont="1" applyFill="1" applyBorder="1" applyAlignment="1">
      <alignment horizontal="right" vertical="center"/>
    </xf>
    <xf numFmtId="2" fontId="14" fillId="3" borderId="9" xfId="0" applyNumberFormat="1" applyFont="1" applyFill="1" applyBorder="1" applyAlignment="1">
      <alignment vertical="center"/>
    </xf>
    <xf numFmtId="2" fontId="7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169" fontId="7" fillId="0" borderId="20" xfId="0" applyNumberFormat="1" applyFont="1" applyBorder="1"/>
    <xf numFmtId="0" fontId="7" fillId="3" borderId="2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164" fontId="7" fillId="3" borderId="0" xfId="0" applyNumberFormat="1" applyFont="1" applyFill="1" applyBorder="1"/>
    <xf numFmtId="169" fontId="7" fillId="3" borderId="0" xfId="0" applyNumberFormat="1" applyFont="1" applyFill="1" applyBorder="1"/>
    <xf numFmtId="0" fontId="7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69" fontId="7" fillId="3" borderId="3" xfId="0" applyNumberFormat="1" applyFont="1" applyFill="1" applyBorder="1"/>
    <xf numFmtId="0" fontId="7" fillId="0" borderId="11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164" fontId="7" fillId="0" borderId="9" xfId="0" applyNumberFormat="1" applyFont="1" applyBorder="1"/>
    <xf numFmtId="169" fontId="7" fillId="0" borderId="9" xfId="0" applyNumberFormat="1" applyFont="1" applyBorder="1"/>
    <xf numFmtId="0" fontId="7" fillId="0" borderId="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5" xfId="0" applyNumberFormat="1" applyFont="1" applyBorder="1"/>
    <xf numFmtId="169" fontId="7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9" fontId="7" fillId="0" borderId="6" xfId="0" applyNumberFormat="1" applyFont="1" applyBorder="1"/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5" borderId="0" xfId="0" applyFont="1" applyFill="1" applyAlignment="1">
      <alignment horizont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2" fontId="4" fillId="6" borderId="19" xfId="0" applyNumberFormat="1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4" fillId="6" borderId="10" xfId="0" applyNumberFormat="1" applyFont="1" applyFill="1" applyBorder="1" applyAlignment="1">
      <alignment horizontal="center"/>
    </xf>
    <xf numFmtId="0" fontId="12" fillId="5" borderId="0" xfId="0" applyFont="1" applyFill="1" applyAlignment="1">
      <alignment horizontal="center" wrapText="1"/>
    </xf>
    <xf numFmtId="2" fontId="11" fillId="0" borderId="19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</cellXfs>
  <cellStyles count="6762">
    <cellStyle name="Excel Built-in Comma" xfId="193"/>
    <cellStyle name="Excel Built-in Normal" xfId="194"/>
    <cellStyle name="Excel Built-in Normal 2" xfId="385"/>
    <cellStyle name="Excel Built-in Normal 8" xfId="386"/>
    <cellStyle name="Normal" xfId="0" builtinId="0"/>
    <cellStyle name="Normal 10" xfId="9"/>
    <cellStyle name="Normal 10 10" xfId="91"/>
    <cellStyle name="Normal 10 10 2" xfId="289"/>
    <cellStyle name="Normal 10 10 2 2" xfId="673"/>
    <cellStyle name="Normal 10 10 2 2 2" xfId="1798"/>
    <cellStyle name="Normal 10 10 2 2 2 2" xfId="5173"/>
    <cellStyle name="Normal 10 10 2 2 3" xfId="2923"/>
    <cellStyle name="Normal 10 10 2 2 3 2" xfId="6298"/>
    <cellStyle name="Normal 10 10 2 2 4" xfId="4048"/>
    <cellStyle name="Normal 10 10 2 3" xfId="1041"/>
    <cellStyle name="Normal 10 10 2 3 2" xfId="2166"/>
    <cellStyle name="Normal 10 10 2 3 2 2" xfId="5541"/>
    <cellStyle name="Normal 10 10 2 3 3" xfId="3291"/>
    <cellStyle name="Normal 10 10 2 3 3 2" xfId="6666"/>
    <cellStyle name="Normal 10 10 2 3 4" xfId="4416"/>
    <cellStyle name="Normal 10 10 2 4" xfId="1416"/>
    <cellStyle name="Normal 10 10 2 4 2" xfId="4791"/>
    <cellStyle name="Normal 10 10 2 5" xfId="2541"/>
    <cellStyle name="Normal 10 10 2 5 2" xfId="5916"/>
    <cellStyle name="Normal 10 10 2 6" xfId="3666"/>
    <cellStyle name="Normal 10 10 3" xfId="478"/>
    <cellStyle name="Normal 10 10 3 2" xfId="1603"/>
    <cellStyle name="Normal 10 10 3 2 2" xfId="4978"/>
    <cellStyle name="Normal 10 10 3 3" xfId="2728"/>
    <cellStyle name="Normal 10 10 3 3 2" xfId="6103"/>
    <cellStyle name="Normal 10 10 3 4" xfId="3853"/>
    <cellStyle name="Normal 10 10 4" xfId="852"/>
    <cellStyle name="Normal 10 10 4 2" xfId="1977"/>
    <cellStyle name="Normal 10 10 4 2 2" xfId="5352"/>
    <cellStyle name="Normal 10 10 4 3" xfId="3102"/>
    <cellStyle name="Normal 10 10 4 3 2" xfId="6477"/>
    <cellStyle name="Normal 10 10 4 4" xfId="4227"/>
    <cellStyle name="Normal 10 10 5" xfId="1227"/>
    <cellStyle name="Normal 10 10 5 2" xfId="4602"/>
    <cellStyle name="Normal 10 10 6" xfId="2352"/>
    <cellStyle name="Normal 10 10 6 2" xfId="5727"/>
    <cellStyle name="Normal 10 10 7" xfId="3477"/>
    <cellStyle name="Normal 10 11" xfId="100"/>
    <cellStyle name="Normal 10 11 2" xfId="298"/>
    <cellStyle name="Normal 10 11 2 2" xfId="682"/>
    <cellStyle name="Normal 10 11 2 2 2" xfId="1807"/>
    <cellStyle name="Normal 10 11 2 2 2 2" xfId="5182"/>
    <cellStyle name="Normal 10 11 2 2 3" xfId="2932"/>
    <cellStyle name="Normal 10 11 2 2 3 2" xfId="6307"/>
    <cellStyle name="Normal 10 11 2 2 4" xfId="4057"/>
    <cellStyle name="Normal 10 11 2 3" xfId="1050"/>
    <cellStyle name="Normal 10 11 2 3 2" xfId="2175"/>
    <cellStyle name="Normal 10 11 2 3 2 2" xfId="5550"/>
    <cellStyle name="Normal 10 11 2 3 3" xfId="3300"/>
    <cellStyle name="Normal 10 11 2 3 3 2" xfId="6675"/>
    <cellStyle name="Normal 10 11 2 3 4" xfId="4425"/>
    <cellStyle name="Normal 10 11 2 4" xfId="1425"/>
    <cellStyle name="Normal 10 11 2 4 2" xfId="4800"/>
    <cellStyle name="Normal 10 11 2 5" xfId="2550"/>
    <cellStyle name="Normal 10 11 2 5 2" xfId="5925"/>
    <cellStyle name="Normal 10 11 2 6" xfId="3675"/>
    <cellStyle name="Normal 10 11 3" xfId="487"/>
    <cellStyle name="Normal 10 11 3 2" xfId="1612"/>
    <cellStyle name="Normal 10 11 3 2 2" xfId="4987"/>
    <cellStyle name="Normal 10 11 3 3" xfId="2737"/>
    <cellStyle name="Normal 10 11 3 3 2" xfId="6112"/>
    <cellStyle name="Normal 10 11 3 4" xfId="3862"/>
    <cellStyle name="Normal 10 11 4" xfId="861"/>
    <cellStyle name="Normal 10 11 4 2" xfId="1986"/>
    <cellStyle name="Normal 10 11 4 2 2" xfId="5361"/>
    <cellStyle name="Normal 10 11 4 3" xfId="3111"/>
    <cellStyle name="Normal 10 11 4 3 2" xfId="6486"/>
    <cellStyle name="Normal 10 11 4 4" xfId="4236"/>
    <cellStyle name="Normal 10 11 5" xfId="1236"/>
    <cellStyle name="Normal 10 11 5 2" xfId="4611"/>
    <cellStyle name="Normal 10 11 6" xfId="2361"/>
    <cellStyle name="Normal 10 11 6 2" xfId="5736"/>
    <cellStyle name="Normal 10 11 7" xfId="3486"/>
    <cellStyle name="Normal 10 12" xfId="108"/>
    <cellStyle name="Normal 10 12 2" xfId="306"/>
    <cellStyle name="Normal 10 12 2 2" xfId="690"/>
    <cellStyle name="Normal 10 12 2 2 2" xfId="1815"/>
    <cellStyle name="Normal 10 12 2 2 2 2" xfId="5190"/>
    <cellStyle name="Normal 10 12 2 2 3" xfId="2940"/>
    <cellStyle name="Normal 10 12 2 2 3 2" xfId="6315"/>
    <cellStyle name="Normal 10 12 2 2 4" xfId="4065"/>
    <cellStyle name="Normal 10 12 2 3" xfId="1058"/>
    <cellStyle name="Normal 10 12 2 3 2" xfId="2183"/>
    <cellStyle name="Normal 10 12 2 3 2 2" xfId="5558"/>
    <cellStyle name="Normal 10 12 2 3 3" xfId="3308"/>
    <cellStyle name="Normal 10 12 2 3 3 2" xfId="6683"/>
    <cellStyle name="Normal 10 12 2 3 4" xfId="4433"/>
    <cellStyle name="Normal 10 12 2 4" xfId="1433"/>
    <cellStyle name="Normal 10 12 2 4 2" xfId="4808"/>
    <cellStyle name="Normal 10 12 2 5" xfId="2558"/>
    <cellStyle name="Normal 10 12 2 5 2" xfId="5933"/>
    <cellStyle name="Normal 10 12 2 6" xfId="3683"/>
    <cellStyle name="Normal 10 12 3" xfId="495"/>
    <cellStyle name="Normal 10 12 3 2" xfId="1620"/>
    <cellStyle name="Normal 10 12 3 2 2" xfId="4995"/>
    <cellStyle name="Normal 10 12 3 3" xfId="2745"/>
    <cellStyle name="Normal 10 12 3 3 2" xfId="6120"/>
    <cellStyle name="Normal 10 12 3 4" xfId="3870"/>
    <cellStyle name="Normal 10 12 4" xfId="869"/>
    <cellStyle name="Normal 10 12 4 2" xfId="1994"/>
    <cellStyle name="Normal 10 12 4 2 2" xfId="5369"/>
    <cellStyle name="Normal 10 12 4 3" xfId="3119"/>
    <cellStyle name="Normal 10 12 4 3 2" xfId="6494"/>
    <cellStyle name="Normal 10 12 4 4" xfId="4244"/>
    <cellStyle name="Normal 10 12 5" xfId="1244"/>
    <cellStyle name="Normal 10 12 5 2" xfId="4619"/>
    <cellStyle name="Normal 10 12 6" xfId="2369"/>
    <cellStyle name="Normal 10 12 6 2" xfId="5744"/>
    <cellStyle name="Normal 10 12 7" xfId="3494"/>
    <cellStyle name="Normal 10 13" xfId="116"/>
    <cellStyle name="Normal 10 13 2" xfId="314"/>
    <cellStyle name="Normal 10 13 2 2" xfId="698"/>
    <cellStyle name="Normal 10 13 2 2 2" xfId="1823"/>
    <cellStyle name="Normal 10 13 2 2 2 2" xfId="5198"/>
    <cellStyle name="Normal 10 13 2 2 3" xfId="2948"/>
    <cellStyle name="Normal 10 13 2 2 3 2" xfId="6323"/>
    <cellStyle name="Normal 10 13 2 2 4" xfId="4073"/>
    <cellStyle name="Normal 10 13 2 3" xfId="1066"/>
    <cellStyle name="Normal 10 13 2 3 2" xfId="2191"/>
    <cellStyle name="Normal 10 13 2 3 2 2" xfId="5566"/>
    <cellStyle name="Normal 10 13 2 3 3" xfId="3316"/>
    <cellStyle name="Normal 10 13 2 3 3 2" xfId="6691"/>
    <cellStyle name="Normal 10 13 2 3 4" xfId="4441"/>
    <cellStyle name="Normal 10 13 2 4" xfId="1441"/>
    <cellStyle name="Normal 10 13 2 4 2" xfId="4816"/>
    <cellStyle name="Normal 10 13 2 5" xfId="2566"/>
    <cellStyle name="Normal 10 13 2 5 2" xfId="5941"/>
    <cellStyle name="Normal 10 13 2 6" xfId="3691"/>
    <cellStyle name="Normal 10 13 3" xfId="503"/>
    <cellStyle name="Normal 10 13 3 2" xfId="1628"/>
    <cellStyle name="Normal 10 13 3 2 2" xfId="5003"/>
    <cellStyle name="Normal 10 13 3 3" xfId="2753"/>
    <cellStyle name="Normal 10 13 3 3 2" xfId="6128"/>
    <cellStyle name="Normal 10 13 3 4" xfId="3878"/>
    <cellStyle name="Normal 10 13 4" xfId="877"/>
    <cellStyle name="Normal 10 13 4 2" xfId="2002"/>
    <cellStyle name="Normal 10 13 4 2 2" xfId="5377"/>
    <cellStyle name="Normal 10 13 4 3" xfId="3127"/>
    <cellStyle name="Normal 10 13 4 3 2" xfId="6502"/>
    <cellStyle name="Normal 10 13 4 4" xfId="4252"/>
    <cellStyle name="Normal 10 13 5" xfId="1252"/>
    <cellStyle name="Normal 10 13 5 2" xfId="4627"/>
    <cellStyle name="Normal 10 13 6" xfId="2377"/>
    <cellStyle name="Normal 10 13 6 2" xfId="5752"/>
    <cellStyle name="Normal 10 13 7" xfId="3502"/>
    <cellStyle name="Normal 10 14" xfId="124"/>
    <cellStyle name="Normal 10 14 2" xfId="322"/>
    <cellStyle name="Normal 10 14 2 2" xfId="706"/>
    <cellStyle name="Normal 10 14 2 2 2" xfId="1831"/>
    <cellStyle name="Normal 10 14 2 2 2 2" xfId="5206"/>
    <cellStyle name="Normal 10 14 2 2 3" xfId="2956"/>
    <cellStyle name="Normal 10 14 2 2 3 2" xfId="6331"/>
    <cellStyle name="Normal 10 14 2 2 4" xfId="4081"/>
    <cellStyle name="Normal 10 14 2 3" xfId="1074"/>
    <cellStyle name="Normal 10 14 2 3 2" xfId="2199"/>
    <cellStyle name="Normal 10 14 2 3 2 2" xfId="5574"/>
    <cellStyle name="Normal 10 14 2 3 3" xfId="3324"/>
    <cellStyle name="Normal 10 14 2 3 3 2" xfId="6699"/>
    <cellStyle name="Normal 10 14 2 3 4" xfId="4449"/>
    <cellStyle name="Normal 10 14 2 4" xfId="1449"/>
    <cellStyle name="Normal 10 14 2 4 2" xfId="4824"/>
    <cellStyle name="Normal 10 14 2 5" xfId="2574"/>
    <cellStyle name="Normal 10 14 2 5 2" xfId="5949"/>
    <cellStyle name="Normal 10 14 2 6" xfId="3699"/>
    <cellStyle name="Normal 10 14 3" xfId="511"/>
    <cellStyle name="Normal 10 14 3 2" xfId="1636"/>
    <cellStyle name="Normal 10 14 3 2 2" xfId="5011"/>
    <cellStyle name="Normal 10 14 3 3" xfId="2761"/>
    <cellStyle name="Normal 10 14 3 3 2" xfId="6136"/>
    <cellStyle name="Normal 10 14 3 4" xfId="3886"/>
    <cellStyle name="Normal 10 14 4" xfId="885"/>
    <cellStyle name="Normal 10 14 4 2" xfId="2010"/>
    <cellStyle name="Normal 10 14 4 2 2" xfId="5385"/>
    <cellStyle name="Normal 10 14 4 3" xfId="3135"/>
    <cellStyle name="Normal 10 14 4 3 2" xfId="6510"/>
    <cellStyle name="Normal 10 14 4 4" xfId="4260"/>
    <cellStyle name="Normal 10 14 5" xfId="1260"/>
    <cellStyle name="Normal 10 14 5 2" xfId="4635"/>
    <cellStyle name="Normal 10 14 6" xfId="2385"/>
    <cellStyle name="Normal 10 14 6 2" xfId="5760"/>
    <cellStyle name="Normal 10 14 7" xfId="3510"/>
    <cellStyle name="Normal 10 15" xfId="132"/>
    <cellStyle name="Normal 10 15 2" xfId="330"/>
    <cellStyle name="Normal 10 15 2 2" xfId="714"/>
    <cellStyle name="Normal 10 15 2 2 2" xfId="1839"/>
    <cellStyle name="Normal 10 15 2 2 2 2" xfId="5214"/>
    <cellStyle name="Normal 10 15 2 2 3" xfId="2964"/>
    <cellStyle name="Normal 10 15 2 2 3 2" xfId="6339"/>
    <cellStyle name="Normal 10 15 2 2 4" xfId="4089"/>
    <cellStyle name="Normal 10 15 2 3" xfId="1082"/>
    <cellStyle name="Normal 10 15 2 3 2" xfId="2207"/>
    <cellStyle name="Normal 10 15 2 3 2 2" xfId="5582"/>
    <cellStyle name="Normal 10 15 2 3 3" xfId="3332"/>
    <cellStyle name="Normal 10 15 2 3 3 2" xfId="6707"/>
    <cellStyle name="Normal 10 15 2 3 4" xfId="4457"/>
    <cellStyle name="Normal 10 15 2 4" xfId="1457"/>
    <cellStyle name="Normal 10 15 2 4 2" xfId="4832"/>
    <cellStyle name="Normal 10 15 2 5" xfId="2582"/>
    <cellStyle name="Normal 10 15 2 5 2" xfId="5957"/>
    <cellStyle name="Normal 10 15 2 6" xfId="3707"/>
    <cellStyle name="Normal 10 15 3" xfId="519"/>
    <cellStyle name="Normal 10 15 3 2" xfId="1644"/>
    <cellStyle name="Normal 10 15 3 2 2" xfId="5019"/>
    <cellStyle name="Normal 10 15 3 3" xfId="2769"/>
    <cellStyle name="Normal 10 15 3 3 2" xfId="6144"/>
    <cellStyle name="Normal 10 15 3 4" xfId="3894"/>
    <cellStyle name="Normal 10 15 4" xfId="893"/>
    <cellStyle name="Normal 10 15 4 2" xfId="2018"/>
    <cellStyle name="Normal 10 15 4 2 2" xfId="5393"/>
    <cellStyle name="Normal 10 15 4 3" xfId="3143"/>
    <cellStyle name="Normal 10 15 4 3 2" xfId="6518"/>
    <cellStyle name="Normal 10 15 4 4" xfId="4268"/>
    <cellStyle name="Normal 10 15 5" xfId="1268"/>
    <cellStyle name="Normal 10 15 5 2" xfId="4643"/>
    <cellStyle name="Normal 10 15 6" xfId="2393"/>
    <cellStyle name="Normal 10 15 6 2" xfId="5768"/>
    <cellStyle name="Normal 10 15 7" xfId="3518"/>
    <cellStyle name="Normal 10 16" xfId="142"/>
    <cellStyle name="Normal 10 16 2" xfId="340"/>
    <cellStyle name="Normal 10 16 2 2" xfId="724"/>
    <cellStyle name="Normal 10 16 2 2 2" xfId="1849"/>
    <cellStyle name="Normal 10 16 2 2 2 2" xfId="5224"/>
    <cellStyle name="Normal 10 16 2 2 3" xfId="2974"/>
    <cellStyle name="Normal 10 16 2 2 3 2" xfId="6349"/>
    <cellStyle name="Normal 10 16 2 2 4" xfId="4099"/>
    <cellStyle name="Normal 10 16 2 3" xfId="1092"/>
    <cellStyle name="Normal 10 16 2 3 2" xfId="2217"/>
    <cellStyle name="Normal 10 16 2 3 2 2" xfId="5592"/>
    <cellStyle name="Normal 10 16 2 3 3" xfId="3342"/>
    <cellStyle name="Normal 10 16 2 3 3 2" xfId="6717"/>
    <cellStyle name="Normal 10 16 2 3 4" xfId="4467"/>
    <cellStyle name="Normal 10 16 2 4" xfId="1467"/>
    <cellStyle name="Normal 10 16 2 4 2" xfId="4842"/>
    <cellStyle name="Normal 10 16 2 5" xfId="2592"/>
    <cellStyle name="Normal 10 16 2 5 2" xfId="5967"/>
    <cellStyle name="Normal 10 16 2 6" xfId="3717"/>
    <cellStyle name="Normal 10 16 3" xfId="529"/>
    <cellStyle name="Normal 10 16 3 2" xfId="1654"/>
    <cellStyle name="Normal 10 16 3 2 2" xfId="5029"/>
    <cellStyle name="Normal 10 16 3 3" xfId="2779"/>
    <cellStyle name="Normal 10 16 3 3 2" xfId="6154"/>
    <cellStyle name="Normal 10 16 3 4" xfId="3904"/>
    <cellStyle name="Normal 10 16 4" xfId="903"/>
    <cellStyle name="Normal 10 16 4 2" xfId="2028"/>
    <cellStyle name="Normal 10 16 4 2 2" xfId="5403"/>
    <cellStyle name="Normal 10 16 4 3" xfId="3153"/>
    <cellStyle name="Normal 10 16 4 3 2" xfId="6528"/>
    <cellStyle name="Normal 10 16 4 4" xfId="4278"/>
    <cellStyle name="Normal 10 16 5" xfId="1278"/>
    <cellStyle name="Normal 10 16 5 2" xfId="4653"/>
    <cellStyle name="Normal 10 16 6" xfId="2403"/>
    <cellStyle name="Normal 10 16 6 2" xfId="5778"/>
    <cellStyle name="Normal 10 16 7" xfId="3528"/>
    <cellStyle name="Normal 10 17" xfId="151"/>
    <cellStyle name="Normal 10 17 2" xfId="349"/>
    <cellStyle name="Normal 10 17 2 2" xfId="733"/>
    <cellStyle name="Normal 10 17 2 2 2" xfId="1858"/>
    <cellStyle name="Normal 10 17 2 2 2 2" xfId="5233"/>
    <cellStyle name="Normal 10 17 2 2 3" xfId="2983"/>
    <cellStyle name="Normal 10 17 2 2 3 2" xfId="6358"/>
    <cellStyle name="Normal 10 17 2 2 4" xfId="4108"/>
    <cellStyle name="Normal 10 17 2 3" xfId="1101"/>
    <cellStyle name="Normal 10 17 2 3 2" xfId="2226"/>
    <cellStyle name="Normal 10 17 2 3 2 2" xfId="5601"/>
    <cellStyle name="Normal 10 17 2 3 3" xfId="3351"/>
    <cellStyle name="Normal 10 17 2 3 3 2" xfId="6726"/>
    <cellStyle name="Normal 10 17 2 3 4" xfId="4476"/>
    <cellStyle name="Normal 10 17 2 4" xfId="1476"/>
    <cellStyle name="Normal 10 17 2 4 2" xfId="4851"/>
    <cellStyle name="Normal 10 17 2 5" xfId="2601"/>
    <cellStyle name="Normal 10 17 2 5 2" xfId="5976"/>
    <cellStyle name="Normal 10 17 2 6" xfId="3726"/>
    <cellStyle name="Normal 10 17 3" xfId="538"/>
    <cellStyle name="Normal 10 17 3 2" xfId="1663"/>
    <cellStyle name="Normal 10 17 3 2 2" xfId="5038"/>
    <cellStyle name="Normal 10 17 3 3" xfId="2788"/>
    <cellStyle name="Normal 10 17 3 3 2" xfId="6163"/>
    <cellStyle name="Normal 10 17 3 4" xfId="3913"/>
    <cellStyle name="Normal 10 17 4" xfId="912"/>
    <cellStyle name="Normal 10 17 4 2" xfId="2037"/>
    <cellStyle name="Normal 10 17 4 2 2" xfId="5412"/>
    <cellStyle name="Normal 10 17 4 3" xfId="3162"/>
    <cellStyle name="Normal 10 17 4 3 2" xfId="6537"/>
    <cellStyle name="Normal 10 17 4 4" xfId="4287"/>
    <cellStyle name="Normal 10 17 5" xfId="1287"/>
    <cellStyle name="Normal 10 17 5 2" xfId="4662"/>
    <cellStyle name="Normal 10 17 6" xfId="2412"/>
    <cellStyle name="Normal 10 17 6 2" xfId="5787"/>
    <cellStyle name="Normal 10 17 7" xfId="3537"/>
    <cellStyle name="Normal 10 18" xfId="159"/>
    <cellStyle name="Normal 10 18 2" xfId="357"/>
    <cellStyle name="Normal 10 18 2 2" xfId="741"/>
    <cellStyle name="Normal 10 18 2 2 2" xfId="1866"/>
    <cellStyle name="Normal 10 18 2 2 2 2" xfId="5241"/>
    <cellStyle name="Normal 10 18 2 2 3" xfId="2991"/>
    <cellStyle name="Normal 10 18 2 2 3 2" xfId="6366"/>
    <cellStyle name="Normal 10 18 2 2 4" xfId="4116"/>
    <cellStyle name="Normal 10 18 2 3" xfId="1109"/>
    <cellStyle name="Normal 10 18 2 3 2" xfId="2234"/>
    <cellStyle name="Normal 10 18 2 3 2 2" xfId="5609"/>
    <cellStyle name="Normal 10 18 2 3 3" xfId="3359"/>
    <cellStyle name="Normal 10 18 2 3 3 2" xfId="6734"/>
    <cellStyle name="Normal 10 18 2 3 4" xfId="4484"/>
    <cellStyle name="Normal 10 18 2 4" xfId="1484"/>
    <cellStyle name="Normal 10 18 2 4 2" xfId="4859"/>
    <cellStyle name="Normal 10 18 2 5" xfId="2609"/>
    <cellStyle name="Normal 10 18 2 5 2" xfId="5984"/>
    <cellStyle name="Normal 10 18 2 6" xfId="3734"/>
    <cellStyle name="Normal 10 18 3" xfId="546"/>
    <cellStyle name="Normal 10 18 3 2" xfId="1671"/>
    <cellStyle name="Normal 10 18 3 2 2" xfId="5046"/>
    <cellStyle name="Normal 10 18 3 3" xfId="2796"/>
    <cellStyle name="Normal 10 18 3 3 2" xfId="6171"/>
    <cellStyle name="Normal 10 18 3 4" xfId="3921"/>
    <cellStyle name="Normal 10 18 4" xfId="920"/>
    <cellStyle name="Normal 10 18 4 2" xfId="2045"/>
    <cellStyle name="Normal 10 18 4 2 2" xfId="5420"/>
    <cellStyle name="Normal 10 18 4 3" xfId="3170"/>
    <cellStyle name="Normal 10 18 4 3 2" xfId="6545"/>
    <cellStyle name="Normal 10 18 4 4" xfId="4295"/>
    <cellStyle name="Normal 10 18 5" xfId="1295"/>
    <cellStyle name="Normal 10 18 5 2" xfId="4670"/>
    <cellStyle name="Normal 10 18 6" xfId="2420"/>
    <cellStyle name="Normal 10 18 6 2" xfId="5795"/>
    <cellStyle name="Normal 10 18 7" xfId="3545"/>
    <cellStyle name="Normal 10 19" xfId="168"/>
    <cellStyle name="Normal 10 19 2" xfId="366"/>
    <cellStyle name="Normal 10 19 2 2" xfId="750"/>
    <cellStyle name="Normal 10 19 2 2 2" xfId="1875"/>
    <cellStyle name="Normal 10 19 2 2 2 2" xfId="5250"/>
    <cellStyle name="Normal 10 19 2 2 3" xfId="3000"/>
    <cellStyle name="Normal 10 19 2 2 3 2" xfId="6375"/>
    <cellStyle name="Normal 10 19 2 2 4" xfId="4125"/>
    <cellStyle name="Normal 10 19 2 3" xfId="1118"/>
    <cellStyle name="Normal 10 19 2 3 2" xfId="2243"/>
    <cellStyle name="Normal 10 19 2 3 2 2" xfId="5618"/>
    <cellStyle name="Normal 10 19 2 3 3" xfId="3368"/>
    <cellStyle name="Normal 10 19 2 3 3 2" xfId="6743"/>
    <cellStyle name="Normal 10 19 2 3 4" xfId="4493"/>
    <cellStyle name="Normal 10 19 2 4" xfId="1493"/>
    <cellStyle name="Normal 10 19 2 4 2" xfId="4868"/>
    <cellStyle name="Normal 10 19 2 5" xfId="2618"/>
    <cellStyle name="Normal 10 19 2 5 2" xfId="5993"/>
    <cellStyle name="Normal 10 19 2 6" xfId="3743"/>
    <cellStyle name="Normal 10 19 3" xfId="555"/>
    <cellStyle name="Normal 10 19 3 2" xfId="1680"/>
    <cellStyle name="Normal 10 19 3 2 2" xfId="5055"/>
    <cellStyle name="Normal 10 19 3 3" xfId="2805"/>
    <cellStyle name="Normal 10 19 3 3 2" xfId="6180"/>
    <cellStyle name="Normal 10 19 3 4" xfId="3930"/>
    <cellStyle name="Normal 10 19 4" xfId="929"/>
    <cellStyle name="Normal 10 19 4 2" xfId="2054"/>
    <cellStyle name="Normal 10 19 4 2 2" xfId="5429"/>
    <cellStyle name="Normal 10 19 4 3" xfId="3179"/>
    <cellStyle name="Normal 10 19 4 3 2" xfId="6554"/>
    <cellStyle name="Normal 10 19 4 4" xfId="4304"/>
    <cellStyle name="Normal 10 19 5" xfId="1304"/>
    <cellStyle name="Normal 10 19 5 2" xfId="4679"/>
    <cellStyle name="Normal 10 19 6" xfId="2429"/>
    <cellStyle name="Normal 10 19 6 2" xfId="5804"/>
    <cellStyle name="Normal 10 19 7" xfId="3554"/>
    <cellStyle name="Normal 10 2" xfId="18"/>
    <cellStyle name="Normal 10 2 2" xfId="216"/>
    <cellStyle name="Normal 10 2 2 2" xfId="600"/>
    <cellStyle name="Normal 10 2 2 2 2" xfId="1725"/>
    <cellStyle name="Normal 10 2 2 2 2 2" xfId="5100"/>
    <cellStyle name="Normal 10 2 2 2 3" xfId="2850"/>
    <cellStyle name="Normal 10 2 2 2 3 2" xfId="6225"/>
    <cellStyle name="Normal 10 2 2 2 4" xfId="3975"/>
    <cellStyle name="Normal 10 2 2 3" xfId="968"/>
    <cellStyle name="Normal 10 2 2 3 2" xfId="2093"/>
    <cellStyle name="Normal 10 2 2 3 2 2" xfId="5468"/>
    <cellStyle name="Normal 10 2 2 3 3" xfId="3218"/>
    <cellStyle name="Normal 10 2 2 3 3 2" xfId="6593"/>
    <cellStyle name="Normal 10 2 2 3 4" xfId="4343"/>
    <cellStyle name="Normal 10 2 2 4" xfId="1343"/>
    <cellStyle name="Normal 10 2 2 4 2" xfId="4718"/>
    <cellStyle name="Normal 10 2 2 5" xfId="2468"/>
    <cellStyle name="Normal 10 2 2 5 2" xfId="5843"/>
    <cellStyle name="Normal 10 2 2 6" xfId="3593"/>
    <cellStyle name="Normal 10 2 3" xfId="405"/>
    <cellStyle name="Normal 10 2 3 2" xfId="1530"/>
    <cellStyle name="Normal 10 2 3 2 2" xfId="4905"/>
    <cellStyle name="Normal 10 2 3 3" xfId="2655"/>
    <cellStyle name="Normal 10 2 3 3 2" xfId="6030"/>
    <cellStyle name="Normal 10 2 3 4" xfId="3780"/>
    <cellStyle name="Normal 10 2 4" xfId="779"/>
    <cellStyle name="Normal 10 2 4 2" xfId="1904"/>
    <cellStyle name="Normal 10 2 4 2 2" xfId="5279"/>
    <cellStyle name="Normal 10 2 4 3" xfId="3029"/>
    <cellStyle name="Normal 10 2 4 3 2" xfId="6404"/>
    <cellStyle name="Normal 10 2 4 4" xfId="4154"/>
    <cellStyle name="Normal 10 2 5" xfId="1154"/>
    <cellStyle name="Normal 10 2 5 2" xfId="4529"/>
    <cellStyle name="Normal 10 2 6" xfId="2279"/>
    <cellStyle name="Normal 10 2 6 2" xfId="5654"/>
    <cellStyle name="Normal 10 2 7" xfId="3404"/>
    <cellStyle name="Normal 10 20" xfId="206"/>
    <cellStyle name="Normal 10 20 2" xfId="590"/>
    <cellStyle name="Normal 10 20 2 2" xfId="1715"/>
    <cellStyle name="Normal 10 20 2 2 2" xfId="5090"/>
    <cellStyle name="Normal 10 20 2 3" xfId="2840"/>
    <cellStyle name="Normal 10 20 2 3 2" xfId="6215"/>
    <cellStyle name="Normal 10 20 2 4" xfId="3965"/>
    <cellStyle name="Normal 10 20 3" xfId="958"/>
    <cellStyle name="Normal 10 20 3 2" xfId="2083"/>
    <cellStyle name="Normal 10 20 3 2 2" xfId="5458"/>
    <cellStyle name="Normal 10 20 3 3" xfId="3208"/>
    <cellStyle name="Normal 10 20 3 3 2" xfId="6583"/>
    <cellStyle name="Normal 10 20 3 4" xfId="4333"/>
    <cellStyle name="Normal 10 20 4" xfId="1333"/>
    <cellStyle name="Normal 10 20 4 2" xfId="4708"/>
    <cellStyle name="Normal 10 20 5" xfId="2458"/>
    <cellStyle name="Normal 10 20 5 2" xfId="5833"/>
    <cellStyle name="Normal 10 20 6" xfId="3583"/>
    <cellStyle name="Normal 10 21" xfId="396"/>
    <cellStyle name="Normal 10 21 2" xfId="1521"/>
    <cellStyle name="Normal 10 21 2 2" xfId="4896"/>
    <cellStyle name="Normal 10 21 3" xfId="2646"/>
    <cellStyle name="Normal 10 21 3 2" xfId="6021"/>
    <cellStyle name="Normal 10 21 4" xfId="3771"/>
    <cellStyle name="Normal 10 22" xfId="579"/>
    <cellStyle name="Normal 10 22 2" xfId="1704"/>
    <cellStyle name="Normal 10 22 2 2" xfId="5079"/>
    <cellStyle name="Normal 10 22 3" xfId="2829"/>
    <cellStyle name="Normal 10 22 3 2" xfId="6204"/>
    <cellStyle name="Normal 10 22 4" xfId="3954"/>
    <cellStyle name="Normal 10 23" xfId="1145"/>
    <cellStyle name="Normal 10 23 2" xfId="4520"/>
    <cellStyle name="Normal 10 24" xfId="2266"/>
    <cellStyle name="Normal 10 24 2" xfId="5645"/>
    <cellStyle name="Normal 10 25" xfId="3395"/>
    <cellStyle name="Normal 10 3" xfId="28"/>
    <cellStyle name="Normal 10 3 2" xfId="226"/>
    <cellStyle name="Normal 10 3 2 2" xfId="610"/>
    <cellStyle name="Normal 10 3 2 2 2" xfId="1735"/>
    <cellStyle name="Normal 10 3 2 2 2 2" xfId="5110"/>
    <cellStyle name="Normal 10 3 2 2 3" xfId="2860"/>
    <cellStyle name="Normal 10 3 2 2 3 2" xfId="6235"/>
    <cellStyle name="Normal 10 3 2 2 4" xfId="3985"/>
    <cellStyle name="Normal 10 3 2 3" xfId="978"/>
    <cellStyle name="Normal 10 3 2 3 2" xfId="2103"/>
    <cellStyle name="Normal 10 3 2 3 2 2" xfId="5478"/>
    <cellStyle name="Normal 10 3 2 3 3" xfId="3228"/>
    <cellStyle name="Normal 10 3 2 3 3 2" xfId="6603"/>
    <cellStyle name="Normal 10 3 2 3 4" xfId="4353"/>
    <cellStyle name="Normal 10 3 2 4" xfId="1353"/>
    <cellStyle name="Normal 10 3 2 4 2" xfId="4728"/>
    <cellStyle name="Normal 10 3 2 5" xfId="2478"/>
    <cellStyle name="Normal 10 3 2 5 2" xfId="5853"/>
    <cellStyle name="Normal 10 3 2 6" xfId="3603"/>
    <cellStyle name="Normal 10 3 3" xfId="415"/>
    <cellStyle name="Normal 10 3 3 2" xfId="1540"/>
    <cellStyle name="Normal 10 3 3 2 2" xfId="4915"/>
    <cellStyle name="Normal 10 3 3 3" xfId="2665"/>
    <cellStyle name="Normal 10 3 3 3 2" xfId="6040"/>
    <cellStyle name="Normal 10 3 3 4" xfId="3790"/>
    <cellStyle name="Normal 10 3 4" xfId="789"/>
    <cellStyle name="Normal 10 3 4 2" xfId="1914"/>
    <cellStyle name="Normal 10 3 4 2 2" xfId="5289"/>
    <cellStyle name="Normal 10 3 4 3" xfId="3039"/>
    <cellStyle name="Normal 10 3 4 3 2" xfId="6414"/>
    <cellStyle name="Normal 10 3 4 4" xfId="4164"/>
    <cellStyle name="Normal 10 3 5" xfId="1164"/>
    <cellStyle name="Normal 10 3 5 2" xfId="4539"/>
    <cellStyle name="Normal 10 3 6" xfId="2289"/>
    <cellStyle name="Normal 10 3 6 2" xfId="5664"/>
    <cellStyle name="Normal 10 3 7" xfId="3414"/>
    <cellStyle name="Normal 10 4" xfId="37"/>
    <cellStyle name="Normal 10 4 2" xfId="235"/>
    <cellStyle name="Normal 10 4 2 2" xfId="619"/>
    <cellStyle name="Normal 10 4 2 2 2" xfId="1744"/>
    <cellStyle name="Normal 10 4 2 2 2 2" xfId="5119"/>
    <cellStyle name="Normal 10 4 2 2 3" xfId="2869"/>
    <cellStyle name="Normal 10 4 2 2 3 2" xfId="6244"/>
    <cellStyle name="Normal 10 4 2 2 4" xfId="3994"/>
    <cellStyle name="Normal 10 4 2 3" xfId="987"/>
    <cellStyle name="Normal 10 4 2 3 2" xfId="2112"/>
    <cellStyle name="Normal 10 4 2 3 2 2" xfId="5487"/>
    <cellStyle name="Normal 10 4 2 3 3" xfId="3237"/>
    <cellStyle name="Normal 10 4 2 3 3 2" xfId="6612"/>
    <cellStyle name="Normal 10 4 2 3 4" xfId="4362"/>
    <cellStyle name="Normal 10 4 2 4" xfId="1362"/>
    <cellStyle name="Normal 10 4 2 4 2" xfId="4737"/>
    <cellStyle name="Normal 10 4 2 5" xfId="2487"/>
    <cellStyle name="Normal 10 4 2 5 2" xfId="5862"/>
    <cellStyle name="Normal 10 4 2 6" xfId="3612"/>
    <cellStyle name="Normal 10 4 3" xfId="424"/>
    <cellStyle name="Normal 10 4 3 2" xfId="1549"/>
    <cellStyle name="Normal 10 4 3 2 2" xfId="4924"/>
    <cellStyle name="Normal 10 4 3 3" xfId="2674"/>
    <cellStyle name="Normal 10 4 3 3 2" xfId="6049"/>
    <cellStyle name="Normal 10 4 3 4" xfId="3799"/>
    <cellStyle name="Normal 10 4 4" xfId="798"/>
    <cellStyle name="Normal 10 4 4 2" xfId="1923"/>
    <cellStyle name="Normal 10 4 4 2 2" xfId="5298"/>
    <cellStyle name="Normal 10 4 4 3" xfId="3048"/>
    <cellStyle name="Normal 10 4 4 3 2" xfId="6423"/>
    <cellStyle name="Normal 10 4 4 4" xfId="4173"/>
    <cellStyle name="Normal 10 4 5" xfId="1173"/>
    <cellStyle name="Normal 10 4 5 2" xfId="4548"/>
    <cellStyle name="Normal 10 4 6" xfId="2298"/>
    <cellStyle name="Normal 10 4 6 2" xfId="5673"/>
    <cellStyle name="Normal 10 4 7" xfId="3423"/>
    <cellStyle name="Normal 10 5" xfId="46"/>
    <cellStyle name="Normal 10 5 2" xfId="244"/>
    <cellStyle name="Normal 10 5 2 2" xfId="628"/>
    <cellStyle name="Normal 10 5 2 2 2" xfId="1753"/>
    <cellStyle name="Normal 10 5 2 2 2 2" xfId="5128"/>
    <cellStyle name="Normal 10 5 2 2 3" xfId="2878"/>
    <cellStyle name="Normal 10 5 2 2 3 2" xfId="6253"/>
    <cellStyle name="Normal 10 5 2 2 4" xfId="4003"/>
    <cellStyle name="Normal 10 5 2 3" xfId="996"/>
    <cellStyle name="Normal 10 5 2 3 2" xfId="2121"/>
    <cellStyle name="Normal 10 5 2 3 2 2" xfId="5496"/>
    <cellStyle name="Normal 10 5 2 3 3" xfId="3246"/>
    <cellStyle name="Normal 10 5 2 3 3 2" xfId="6621"/>
    <cellStyle name="Normal 10 5 2 3 4" xfId="4371"/>
    <cellStyle name="Normal 10 5 2 4" xfId="1371"/>
    <cellStyle name="Normal 10 5 2 4 2" xfId="4746"/>
    <cellStyle name="Normal 10 5 2 5" xfId="2496"/>
    <cellStyle name="Normal 10 5 2 5 2" xfId="5871"/>
    <cellStyle name="Normal 10 5 2 6" xfId="3621"/>
    <cellStyle name="Normal 10 5 3" xfId="433"/>
    <cellStyle name="Normal 10 5 3 2" xfId="1558"/>
    <cellStyle name="Normal 10 5 3 2 2" xfId="4933"/>
    <cellStyle name="Normal 10 5 3 3" xfId="2683"/>
    <cellStyle name="Normal 10 5 3 3 2" xfId="6058"/>
    <cellStyle name="Normal 10 5 3 4" xfId="3808"/>
    <cellStyle name="Normal 10 5 4" xfId="807"/>
    <cellStyle name="Normal 10 5 4 2" xfId="1932"/>
    <cellStyle name="Normal 10 5 4 2 2" xfId="5307"/>
    <cellStyle name="Normal 10 5 4 3" xfId="3057"/>
    <cellStyle name="Normal 10 5 4 3 2" xfId="6432"/>
    <cellStyle name="Normal 10 5 4 4" xfId="4182"/>
    <cellStyle name="Normal 10 5 5" xfId="1182"/>
    <cellStyle name="Normal 10 5 5 2" xfId="4557"/>
    <cellStyle name="Normal 10 5 6" xfId="2307"/>
    <cellStyle name="Normal 10 5 6 2" xfId="5682"/>
    <cellStyle name="Normal 10 5 7" xfId="3432"/>
    <cellStyle name="Normal 10 6" xfId="55"/>
    <cellStyle name="Normal 10 6 2" xfId="253"/>
    <cellStyle name="Normal 10 6 2 2" xfId="637"/>
    <cellStyle name="Normal 10 6 2 2 2" xfId="1762"/>
    <cellStyle name="Normal 10 6 2 2 2 2" xfId="5137"/>
    <cellStyle name="Normal 10 6 2 2 3" xfId="2887"/>
    <cellStyle name="Normal 10 6 2 2 3 2" xfId="6262"/>
    <cellStyle name="Normal 10 6 2 2 4" xfId="4012"/>
    <cellStyle name="Normal 10 6 2 3" xfId="1005"/>
    <cellStyle name="Normal 10 6 2 3 2" xfId="2130"/>
    <cellStyle name="Normal 10 6 2 3 2 2" xfId="5505"/>
    <cellStyle name="Normal 10 6 2 3 3" xfId="3255"/>
    <cellStyle name="Normal 10 6 2 3 3 2" xfId="6630"/>
    <cellStyle name="Normal 10 6 2 3 4" xfId="4380"/>
    <cellStyle name="Normal 10 6 2 4" xfId="1380"/>
    <cellStyle name="Normal 10 6 2 4 2" xfId="4755"/>
    <cellStyle name="Normal 10 6 2 5" xfId="2505"/>
    <cellStyle name="Normal 10 6 2 5 2" xfId="5880"/>
    <cellStyle name="Normal 10 6 2 6" xfId="3630"/>
    <cellStyle name="Normal 10 6 3" xfId="442"/>
    <cellStyle name="Normal 10 6 3 2" xfId="1567"/>
    <cellStyle name="Normal 10 6 3 2 2" xfId="4942"/>
    <cellStyle name="Normal 10 6 3 3" xfId="2692"/>
    <cellStyle name="Normal 10 6 3 3 2" xfId="6067"/>
    <cellStyle name="Normal 10 6 3 4" xfId="3817"/>
    <cellStyle name="Normal 10 6 4" xfId="816"/>
    <cellStyle name="Normal 10 6 4 2" xfId="1941"/>
    <cellStyle name="Normal 10 6 4 2 2" xfId="5316"/>
    <cellStyle name="Normal 10 6 4 3" xfId="3066"/>
    <cellStyle name="Normal 10 6 4 3 2" xfId="6441"/>
    <cellStyle name="Normal 10 6 4 4" xfId="4191"/>
    <cellStyle name="Normal 10 6 5" xfId="1191"/>
    <cellStyle name="Normal 10 6 5 2" xfId="4566"/>
    <cellStyle name="Normal 10 6 6" xfId="2316"/>
    <cellStyle name="Normal 10 6 6 2" xfId="5691"/>
    <cellStyle name="Normal 10 6 7" xfId="3441"/>
    <cellStyle name="Normal 10 7" xfId="63"/>
    <cellStyle name="Normal 10 7 2" xfId="261"/>
    <cellStyle name="Normal 10 7 2 2" xfId="645"/>
    <cellStyle name="Normal 10 7 2 2 2" xfId="1770"/>
    <cellStyle name="Normal 10 7 2 2 2 2" xfId="5145"/>
    <cellStyle name="Normal 10 7 2 2 3" xfId="2895"/>
    <cellStyle name="Normal 10 7 2 2 3 2" xfId="6270"/>
    <cellStyle name="Normal 10 7 2 2 4" xfId="4020"/>
    <cellStyle name="Normal 10 7 2 3" xfId="1013"/>
    <cellStyle name="Normal 10 7 2 3 2" xfId="2138"/>
    <cellStyle name="Normal 10 7 2 3 2 2" xfId="5513"/>
    <cellStyle name="Normal 10 7 2 3 3" xfId="3263"/>
    <cellStyle name="Normal 10 7 2 3 3 2" xfId="6638"/>
    <cellStyle name="Normal 10 7 2 3 4" xfId="4388"/>
    <cellStyle name="Normal 10 7 2 4" xfId="1388"/>
    <cellStyle name="Normal 10 7 2 4 2" xfId="4763"/>
    <cellStyle name="Normal 10 7 2 5" xfId="2513"/>
    <cellStyle name="Normal 10 7 2 5 2" xfId="5888"/>
    <cellStyle name="Normal 10 7 2 6" xfId="3638"/>
    <cellStyle name="Normal 10 7 3" xfId="450"/>
    <cellStyle name="Normal 10 7 3 2" xfId="1575"/>
    <cellStyle name="Normal 10 7 3 2 2" xfId="4950"/>
    <cellStyle name="Normal 10 7 3 3" xfId="2700"/>
    <cellStyle name="Normal 10 7 3 3 2" xfId="6075"/>
    <cellStyle name="Normal 10 7 3 4" xfId="3825"/>
    <cellStyle name="Normal 10 7 4" xfId="824"/>
    <cellStyle name="Normal 10 7 4 2" xfId="1949"/>
    <cellStyle name="Normal 10 7 4 2 2" xfId="5324"/>
    <cellStyle name="Normal 10 7 4 3" xfId="3074"/>
    <cellStyle name="Normal 10 7 4 3 2" xfId="6449"/>
    <cellStyle name="Normal 10 7 4 4" xfId="4199"/>
    <cellStyle name="Normal 10 7 5" xfId="1199"/>
    <cellStyle name="Normal 10 7 5 2" xfId="4574"/>
    <cellStyle name="Normal 10 7 6" xfId="2324"/>
    <cellStyle name="Normal 10 7 6 2" xfId="5699"/>
    <cellStyle name="Normal 10 7 7" xfId="3449"/>
    <cellStyle name="Normal 10 8" xfId="73"/>
    <cellStyle name="Normal 10 8 2" xfId="271"/>
    <cellStyle name="Normal 10 8 2 2" xfId="655"/>
    <cellStyle name="Normal 10 8 2 2 2" xfId="1780"/>
    <cellStyle name="Normal 10 8 2 2 2 2" xfId="5155"/>
    <cellStyle name="Normal 10 8 2 2 3" xfId="2905"/>
    <cellStyle name="Normal 10 8 2 2 3 2" xfId="6280"/>
    <cellStyle name="Normal 10 8 2 2 4" xfId="4030"/>
    <cellStyle name="Normal 10 8 2 3" xfId="1023"/>
    <cellStyle name="Normal 10 8 2 3 2" xfId="2148"/>
    <cellStyle name="Normal 10 8 2 3 2 2" xfId="5523"/>
    <cellStyle name="Normal 10 8 2 3 3" xfId="3273"/>
    <cellStyle name="Normal 10 8 2 3 3 2" xfId="6648"/>
    <cellStyle name="Normal 10 8 2 3 4" xfId="4398"/>
    <cellStyle name="Normal 10 8 2 4" xfId="1398"/>
    <cellStyle name="Normal 10 8 2 4 2" xfId="4773"/>
    <cellStyle name="Normal 10 8 2 5" xfId="2523"/>
    <cellStyle name="Normal 10 8 2 5 2" xfId="5898"/>
    <cellStyle name="Normal 10 8 2 6" xfId="3648"/>
    <cellStyle name="Normal 10 8 3" xfId="460"/>
    <cellStyle name="Normal 10 8 3 2" xfId="1585"/>
    <cellStyle name="Normal 10 8 3 2 2" xfId="4960"/>
    <cellStyle name="Normal 10 8 3 3" xfId="2710"/>
    <cellStyle name="Normal 10 8 3 3 2" xfId="6085"/>
    <cellStyle name="Normal 10 8 3 4" xfId="3835"/>
    <cellStyle name="Normal 10 8 4" xfId="834"/>
    <cellStyle name="Normal 10 8 4 2" xfId="1959"/>
    <cellStyle name="Normal 10 8 4 2 2" xfId="5334"/>
    <cellStyle name="Normal 10 8 4 3" xfId="3084"/>
    <cellStyle name="Normal 10 8 4 3 2" xfId="6459"/>
    <cellStyle name="Normal 10 8 4 4" xfId="4209"/>
    <cellStyle name="Normal 10 8 5" xfId="1209"/>
    <cellStyle name="Normal 10 8 5 2" xfId="4584"/>
    <cellStyle name="Normal 10 8 6" xfId="2334"/>
    <cellStyle name="Normal 10 8 6 2" xfId="5709"/>
    <cellStyle name="Normal 10 8 7" xfId="3459"/>
    <cellStyle name="Normal 10 9" xfId="82"/>
    <cellStyle name="Normal 10 9 2" xfId="280"/>
    <cellStyle name="Normal 10 9 2 2" xfId="664"/>
    <cellStyle name="Normal 10 9 2 2 2" xfId="1789"/>
    <cellStyle name="Normal 10 9 2 2 2 2" xfId="5164"/>
    <cellStyle name="Normal 10 9 2 2 3" xfId="2914"/>
    <cellStyle name="Normal 10 9 2 2 3 2" xfId="6289"/>
    <cellStyle name="Normal 10 9 2 2 4" xfId="4039"/>
    <cellStyle name="Normal 10 9 2 3" xfId="1032"/>
    <cellStyle name="Normal 10 9 2 3 2" xfId="2157"/>
    <cellStyle name="Normal 10 9 2 3 2 2" xfId="5532"/>
    <cellStyle name="Normal 10 9 2 3 3" xfId="3282"/>
    <cellStyle name="Normal 10 9 2 3 3 2" xfId="6657"/>
    <cellStyle name="Normal 10 9 2 3 4" xfId="4407"/>
    <cellStyle name="Normal 10 9 2 4" xfId="1407"/>
    <cellStyle name="Normal 10 9 2 4 2" xfId="4782"/>
    <cellStyle name="Normal 10 9 2 5" xfId="2532"/>
    <cellStyle name="Normal 10 9 2 5 2" xfId="5907"/>
    <cellStyle name="Normal 10 9 2 6" xfId="3657"/>
    <cellStyle name="Normal 10 9 3" xfId="469"/>
    <cellStyle name="Normal 10 9 3 2" xfId="1594"/>
    <cellStyle name="Normal 10 9 3 2 2" xfId="4969"/>
    <cellStyle name="Normal 10 9 3 3" xfId="2719"/>
    <cellStyle name="Normal 10 9 3 3 2" xfId="6094"/>
    <cellStyle name="Normal 10 9 3 4" xfId="3844"/>
    <cellStyle name="Normal 10 9 4" xfId="843"/>
    <cellStyle name="Normal 10 9 4 2" xfId="1968"/>
    <cellStyle name="Normal 10 9 4 2 2" xfId="5343"/>
    <cellStyle name="Normal 10 9 4 3" xfId="3093"/>
    <cellStyle name="Normal 10 9 4 3 2" xfId="6468"/>
    <cellStyle name="Normal 10 9 4 4" xfId="4218"/>
    <cellStyle name="Normal 10 9 5" xfId="1218"/>
    <cellStyle name="Normal 10 9 5 2" xfId="4593"/>
    <cellStyle name="Normal 10 9 6" xfId="2343"/>
    <cellStyle name="Normal 10 9 6 2" xfId="5718"/>
    <cellStyle name="Normal 10 9 7" xfId="3468"/>
    <cellStyle name="Normal 11" xfId="10"/>
    <cellStyle name="Normal 11 2" xfId="171"/>
    <cellStyle name="Normal 11 2 2" xfId="369"/>
    <cellStyle name="Normal 11 2 2 2" xfId="753"/>
    <cellStyle name="Normal 11 2 2 2 2" xfId="1878"/>
    <cellStyle name="Normal 11 2 2 2 2 2" xfId="5253"/>
    <cellStyle name="Normal 11 2 2 2 3" xfId="3003"/>
    <cellStyle name="Normal 11 2 2 2 3 2" xfId="6378"/>
    <cellStyle name="Normal 11 2 2 2 4" xfId="4128"/>
    <cellStyle name="Normal 11 2 2 3" xfId="1121"/>
    <cellStyle name="Normal 11 2 2 3 2" xfId="2246"/>
    <cellStyle name="Normal 11 2 2 3 2 2" xfId="5621"/>
    <cellStyle name="Normal 11 2 2 3 3" xfId="3371"/>
    <cellStyle name="Normal 11 2 2 3 3 2" xfId="6746"/>
    <cellStyle name="Normal 11 2 2 3 4" xfId="4496"/>
    <cellStyle name="Normal 11 2 2 4" xfId="1496"/>
    <cellStyle name="Normal 11 2 2 4 2" xfId="4871"/>
    <cellStyle name="Normal 11 2 2 5" xfId="2621"/>
    <cellStyle name="Normal 11 2 2 5 2" xfId="5996"/>
    <cellStyle name="Normal 11 2 2 6" xfId="3746"/>
    <cellStyle name="Normal 11 2 3" xfId="558"/>
    <cellStyle name="Normal 11 2 3 2" xfId="1683"/>
    <cellStyle name="Normal 11 2 3 2 2" xfId="5058"/>
    <cellStyle name="Normal 11 2 3 3" xfId="2808"/>
    <cellStyle name="Normal 11 2 3 3 2" xfId="6183"/>
    <cellStyle name="Normal 11 2 3 4" xfId="3933"/>
    <cellStyle name="Normal 11 2 4" xfId="932"/>
    <cellStyle name="Normal 11 2 4 2" xfId="2057"/>
    <cellStyle name="Normal 11 2 4 2 2" xfId="5432"/>
    <cellStyle name="Normal 11 2 4 3" xfId="3182"/>
    <cellStyle name="Normal 11 2 4 3 2" xfId="6557"/>
    <cellStyle name="Normal 11 2 4 4" xfId="4307"/>
    <cellStyle name="Normal 11 2 5" xfId="1307"/>
    <cellStyle name="Normal 11 2 5 2" xfId="4682"/>
    <cellStyle name="Normal 11 2 6" xfId="2432"/>
    <cellStyle name="Normal 11 2 6 2" xfId="5807"/>
    <cellStyle name="Normal 11 2 7" xfId="3557"/>
    <cellStyle name="Normal 11 3" xfId="207"/>
    <cellStyle name="Normal 11 3 2" xfId="591"/>
    <cellStyle name="Normal 11 3 2 2" xfId="1716"/>
    <cellStyle name="Normal 11 3 2 2 2" xfId="5091"/>
    <cellStyle name="Normal 11 3 2 3" xfId="2841"/>
    <cellStyle name="Normal 11 3 2 3 2" xfId="6216"/>
    <cellStyle name="Normal 11 3 2 4" xfId="3966"/>
    <cellStyle name="Normal 11 3 3" xfId="959"/>
    <cellStyle name="Normal 11 3 3 2" xfId="2084"/>
    <cellStyle name="Normal 11 3 3 2 2" xfId="5459"/>
    <cellStyle name="Normal 11 3 3 3" xfId="3209"/>
    <cellStyle name="Normal 11 3 3 3 2" xfId="6584"/>
    <cellStyle name="Normal 11 3 3 4" xfId="4334"/>
    <cellStyle name="Normal 11 3 4" xfId="1334"/>
    <cellStyle name="Normal 11 3 4 2" xfId="4709"/>
    <cellStyle name="Normal 11 3 5" xfId="2459"/>
    <cellStyle name="Normal 11 3 5 2" xfId="5834"/>
    <cellStyle name="Normal 11 3 6" xfId="3584"/>
    <cellStyle name="Normal 11 4" xfId="397"/>
    <cellStyle name="Normal 11 4 2" xfId="1522"/>
    <cellStyle name="Normal 11 4 2 2" xfId="4897"/>
    <cellStyle name="Normal 11 4 3" xfId="2647"/>
    <cellStyle name="Normal 11 4 3 2" xfId="6022"/>
    <cellStyle name="Normal 11 4 4" xfId="3772"/>
    <cellStyle name="Normal 11 5" xfId="771"/>
    <cellStyle name="Normal 11 5 2" xfId="1896"/>
    <cellStyle name="Normal 11 5 2 2" xfId="5271"/>
    <cellStyle name="Normal 11 5 3" xfId="3021"/>
    <cellStyle name="Normal 11 5 3 2" xfId="6396"/>
    <cellStyle name="Normal 11 5 4" xfId="4146"/>
    <cellStyle name="Normal 11 6" xfId="1146"/>
    <cellStyle name="Normal 11 6 2" xfId="4521"/>
    <cellStyle name="Normal 11 7" xfId="2271"/>
    <cellStyle name="Normal 11 7 2" xfId="5646"/>
    <cellStyle name="Normal 11 8" xfId="3396"/>
    <cellStyle name="Normal 12" xfId="19"/>
    <cellStyle name="Normal 12 2" xfId="172"/>
    <cellStyle name="Normal 12 2 2" xfId="370"/>
    <cellStyle name="Normal 12 2 2 2" xfId="754"/>
    <cellStyle name="Normal 12 2 2 2 2" xfId="1879"/>
    <cellStyle name="Normal 12 2 2 2 2 2" xfId="5254"/>
    <cellStyle name="Normal 12 2 2 2 3" xfId="3004"/>
    <cellStyle name="Normal 12 2 2 2 3 2" xfId="6379"/>
    <cellStyle name="Normal 12 2 2 2 4" xfId="4129"/>
    <cellStyle name="Normal 12 2 2 3" xfId="1122"/>
    <cellStyle name="Normal 12 2 2 3 2" xfId="2247"/>
    <cellStyle name="Normal 12 2 2 3 2 2" xfId="5622"/>
    <cellStyle name="Normal 12 2 2 3 3" xfId="3372"/>
    <cellStyle name="Normal 12 2 2 3 3 2" xfId="6747"/>
    <cellStyle name="Normal 12 2 2 3 4" xfId="4497"/>
    <cellStyle name="Normal 12 2 2 4" xfId="1497"/>
    <cellStyle name="Normal 12 2 2 4 2" xfId="4872"/>
    <cellStyle name="Normal 12 2 2 5" xfId="2622"/>
    <cellStyle name="Normal 12 2 2 5 2" xfId="5997"/>
    <cellStyle name="Normal 12 2 2 6" xfId="3747"/>
    <cellStyle name="Normal 12 2 3" xfId="559"/>
    <cellStyle name="Normal 12 2 3 2" xfId="1684"/>
    <cellStyle name="Normal 12 2 3 2 2" xfId="5059"/>
    <cellStyle name="Normal 12 2 3 3" xfId="2809"/>
    <cellStyle name="Normal 12 2 3 3 2" xfId="6184"/>
    <cellStyle name="Normal 12 2 3 4" xfId="3934"/>
    <cellStyle name="Normal 12 2 4" xfId="933"/>
    <cellStyle name="Normal 12 2 4 2" xfId="2058"/>
    <cellStyle name="Normal 12 2 4 2 2" xfId="5433"/>
    <cellStyle name="Normal 12 2 4 3" xfId="3183"/>
    <cellStyle name="Normal 12 2 4 3 2" xfId="6558"/>
    <cellStyle name="Normal 12 2 4 4" xfId="4308"/>
    <cellStyle name="Normal 12 2 5" xfId="1308"/>
    <cellStyle name="Normal 12 2 5 2" xfId="4683"/>
    <cellStyle name="Normal 12 2 6" xfId="2433"/>
    <cellStyle name="Normal 12 2 6 2" xfId="5808"/>
    <cellStyle name="Normal 12 2 7" xfId="3558"/>
    <cellStyle name="Normal 12 3" xfId="217"/>
    <cellStyle name="Normal 12 3 2" xfId="601"/>
    <cellStyle name="Normal 12 3 2 2" xfId="1726"/>
    <cellStyle name="Normal 12 3 2 2 2" xfId="5101"/>
    <cellStyle name="Normal 12 3 2 3" xfId="2851"/>
    <cellStyle name="Normal 12 3 2 3 2" xfId="6226"/>
    <cellStyle name="Normal 12 3 2 4" xfId="3976"/>
    <cellStyle name="Normal 12 3 3" xfId="969"/>
    <cellStyle name="Normal 12 3 3 2" xfId="2094"/>
    <cellStyle name="Normal 12 3 3 2 2" xfId="5469"/>
    <cellStyle name="Normal 12 3 3 3" xfId="3219"/>
    <cellStyle name="Normal 12 3 3 3 2" xfId="6594"/>
    <cellStyle name="Normal 12 3 3 4" xfId="4344"/>
    <cellStyle name="Normal 12 3 4" xfId="1344"/>
    <cellStyle name="Normal 12 3 4 2" xfId="4719"/>
    <cellStyle name="Normal 12 3 5" xfId="2469"/>
    <cellStyle name="Normal 12 3 5 2" xfId="5844"/>
    <cellStyle name="Normal 12 3 6" xfId="3594"/>
    <cellStyle name="Normal 12 4" xfId="406"/>
    <cellStyle name="Normal 12 4 2" xfId="1531"/>
    <cellStyle name="Normal 12 4 2 2" xfId="4906"/>
    <cellStyle name="Normal 12 4 3" xfId="2656"/>
    <cellStyle name="Normal 12 4 3 2" xfId="6031"/>
    <cellStyle name="Normal 12 4 4" xfId="3781"/>
    <cellStyle name="Normal 12 5" xfId="780"/>
    <cellStyle name="Normal 12 5 2" xfId="1905"/>
    <cellStyle name="Normal 12 5 2 2" xfId="5280"/>
    <cellStyle name="Normal 12 5 3" xfId="3030"/>
    <cellStyle name="Normal 12 5 3 2" xfId="6405"/>
    <cellStyle name="Normal 12 5 4" xfId="4155"/>
    <cellStyle name="Normal 12 6" xfId="1155"/>
    <cellStyle name="Normal 12 6 2" xfId="4530"/>
    <cellStyle name="Normal 12 7" xfId="2280"/>
    <cellStyle name="Normal 12 7 2" xfId="5655"/>
    <cellStyle name="Normal 12 8" xfId="3405"/>
    <cellStyle name="Normal 13" xfId="20"/>
    <cellStyle name="Normal 13 2" xfId="173"/>
    <cellStyle name="Normal 13 2 2" xfId="371"/>
    <cellStyle name="Normal 13 2 2 2" xfId="755"/>
    <cellStyle name="Normal 13 2 2 2 2" xfId="1880"/>
    <cellStyle name="Normal 13 2 2 2 2 2" xfId="5255"/>
    <cellStyle name="Normal 13 2 2 2 3" xfId="3005"/>
    <cellStyle name="Normal 13 2 2 2 3 2" xfId="6380"/>
    <cellStyle name="Normal 13 2 2 2 4" xfId="4130"/>
    <cellStyle name="Normal 13 2 2 3" xfId="1123"/>
    <cellStyle name="Normal 13 2 2 3 2" xfId="2248"/>
    <cellStyle name="Normal 13 2 2 3 2 2" xfId="5623"/>
    <cellStyle name="Normal 13 2 2 3 3" xfId="3373"/>
    <cellStyle name="Normal 13 2 2 3 3 2" xfId="6748"/>
    <cellStyle name="Normal 13 2 2 3 4" xfId="4498"/>
    <cellStyle name="Normal 13 2 2 4" xfId="1498"/>
    <cellStyle name="Normal 13 2 2 4 2" xfId="4873"/>
    <cellStyle name="Normal 13 2 2 5" xfId="2623"/>
    <cellStyle name="Normal 13 2 2 5 2" xfId="5998"/>
    <cellStyle name="Normal 13 2 2 6" xfId="3748"/>
    <cellStyle name="Normal 13 2 3" xfId="560"/>
    <cellStyle name="Normal 13 2 3 2" xfId="1685"/>
    <cellStyle name="Normal 13 2 3 2 2" xfId="5060"/>
    <cellStyle name="Normal 13 2 3 3" xfId="2810"/>
    <cellStyle name="Normal 13 2 3 3 2" xfId="6185"/>
    <cellStyle name="Normal 13 2 3 4" xfId="3935"/>
    <cellStyle name="Normal 13 2 4" xfId="934"/>
    <cellStyle name="Normal 13 2 4 2" xfId="2059"/>
    <cellStyle name="Normal 13 2 4 2 2" xfId="5434"/>
    <cellStyle name="Normal 13 2 4 3" xfId="3184"/>
    <cellStyle name="Normal 13 2 4 3 2" xfId="6559"/>
    <cellStyle name="Normal 13 2 4 4" xfId="4309"/>
    <cellStyle name="Normal 13 2 5" xfId="1309"/>
    <cellStyle name="Normal 13 2 5 2" xfId="4684"/>
    <cellStyle name="Normal 13 2 6" xfId="2434"/>
    <cellStyle name="Normal 13 2 6 2" xfId="5809"/>
    <cellStyle name="Normal 13 2 7" xfId="3559"/>
    <cellStyle name="Normal 13 3" xfId="218"/>
    <cellStyle name="Normal 13 3 2" xfId="602"/>
    <cellStyle name="Normal 13 3 2 2" xfId="1727"/>
    <cellStyle name="Normal 13 3 2 2 2" xfId="5102"/>
    <cellStyle name="Normal 13 3 2 3" xfId="2852"/>
    <cellStyle name="Normal 13 3 2 3 2" xfId="6227"/>
    <cellStyle name="Normal 13 3 2 4" xfId="3977"/>
    <cellStyle name="Normal 13 3 3" xfId="970"/>
    <cellStyle name="Normal 13 3 3 2" xfId="2095"/>
    <cellStyle name="Normal 13 3 3 2 2" xfId="5470"/>
    <cellStyle name="Normal 13 3 3 3" xfId="3220"/>
    <cellStyle name="Normal 13 3 3 3 2" xfId="6595"/>
    <cellStyle name="Normal 13 3 3 4" xfId="4345"/>
    <cellStyle name="Normal 13 3 4" xfId="1345"/>
    <cellStyle name="Normal 13 3 4 2" xfId="4720"/>
    <cellStyle name="Normal 13 3 5" xfId="2470"/>
    <cellStyle name="Normal 13 3 5 2" xfId="5845"/>
    <cellStyle name="Normal 13 3 6" xfId="3595"/>
    <cellStyle name="Normal 13 4" xfId="407"/>
    <cellStyle name="Normal 13 4 2" xfId="1532"/>
    <cellStyle name="Normal 13 4 2 2" xfId="4907"/>
    <cellStyle name="Normal 13 4 3" xfId="2657"/>
    <cellStyle name="Normal 13 4 3 2" xfId="6032"/>
    <cellStyle name="Normal 13 4 4" xfId="3782"/>
    <cellStyle name="Normal 13 5" xfId="781"/>
    <cellStyle name="Normal 13 5 2" xfId="1906"/>
    <cellStyle name="Normal 13 5 2 2" xfId="5281"/>
    <cellStyle name="Normal 13 5 3" xfId="3031"/>
    <cellStyle name="Normal 13 5 3 2" xfId="6406"/>
    <cellStyle name="Normal 13 5 4" xfId="4156"/>
    <cellStyle name="Normal 13 6" xfId="1156"/>
    <cellStyle name="Normal 13 6 2" xfId="4531"/>
    <cellStyle name="Normal 13 7" xfId="2281"/>
    <cellStyle name="Normal 13 7 2" xfId="5656"/>
    <cellStyle name="Normal 13 8" xfId="3406"/>
    <cellStyle name="Normal 14" xfId="29"/>
    <cellStyle name="Normal 14 2" xfId="174"/>
    <cellStyle name="Normal 14 2 2" xfId="372"/>
    <cellStyle name="Normal 14 2 2 2" xfId="756"/>
    <cellStyle name="Normal 14 2 2 2 2" xfId="1881"/>
    <cellStyle name="Normal 14 2 2 2 2 2" xfId="5256"/>
    <cellStyle name="Normal 14 2 2 2 3" xfId="3006"/>
    <cellStyle name="Normal 14 2 2 2 3 2" xfId="6381"/>
    <cellStyle name="Normal 14 2 2 2 4" xfId="4131"/>
    <cellStyle name="Normal 14 2 2 3" xfId="1124"/>
    <cellStyle name="Normal 14 2 2 3 2" xfId="2249"/>
    <cellStyle name="Normal 14 2 2 3 2 2" xfId="5624"/>
    <cellStyle name="Normal 14 2 2 3 3" xfId="3374"/>
    <cellStyle name="Normal 14 2 2 3 3 2" xfId="6749"/>
    <cellStyle name="Normal 14 2 2 3 4" xfId="4499"/>
    <cellStyle name="Normal 14 2 2 4" xfId="1499"/>
    <cellStyle name="Normal 14 2 2 4 2" xfId="4874"/>
    <cellStyle name="Normal 14 2 2 5" xfId="2624"/>
    <cellStyle name="Normal 14 2 2 5 2" xfId="5999"/>
    <cellStyle name="Normal 14 2 2 6" xfId="3749"/>
    <cellStyle name="Normal 14 2 3" xfId="561"/>
    <cellStyle name="Normal 14 2 3 2" xfId="1686"/>
    <cellStyle name="Normal 14 2 3 2 2" xfId="5061"/>
    <cellStyle name="Normal 14 2 3 3" xfId="2811"/>
    <cellStyle name="Normal 14 2 3 3 2" xfId="6186"/>
    <cellStyle name="Normal 14 2 3 4" xfId="3936"/>
    <cellStyle name="Normal 14 2 4" xfId="935"/>
    <cellStyle name="Normal 14 2 4 2" xfId="2060"/>
    <cellStyle name="Normal 14 2 4 2 2" xfId="5435"/>
    <cellStyle name="Normal 14 2 4 3" xfId="3185"/>
    <cellStyle name="Normal 14 2 4 3 2" xfId="6560"/>
    <cellStyle name="Normal 14 2 4 4" xfId="4310"/>
    <cellStyle name="Normal 14 2 5" xfId="1310"/>
    <cellStyle name="Normal 14 2 5 2" xfId="4685"/>
    <cellStyle name="Normal 14 2 6" xfId="2435"/>
    <cellStyle name="Normal 14 2 6 2" xfId="5810"/>
    <cellStyle name="Normal 14 2 7" xfId="3560"/>
    <cellStyle name="Normal 14 3" xfId="227"/>
    <cellStyle name="Normal 14 3 2" xfId="611"/>
    <cellStyle name="Normal 14 3 2 2" xfId="1736"/>
    <cellStyle name="Normal 14 3 2 2 2" xfId="5111"/>
    <cellStyle name="Normal 14 3 2 3" xfId="2861"/>
    <cellStyle name="Normal 14 3 2 3 2" xfId="6236"/>
    <cellStyle name="Normal 14 3 2 4" xfId="3986"/>
    <cellStyle name="Normal 14 3 3" xfId="979"/>
    <cellStyle name="Normal 14 3 3 2" xfId="2104"/>
    <cellStyle name="Normal 14 3 3 2 2" xfId="5479"/>
    <cellStyle name="Normal 14 3 3 3" xfId="3229"/>
    <cellStyle name="Normal 14 3 3 3 2" xfId="6604"/>
    <cellStyle name="Normal 14 3 3 4" xfId="4354"/>
    <cellStyle name="Normal 14 3 4" xfId="1354"/>
    <cellStyle name="Normal 14 3 4 2" xfId="4729"/>
    <cellStyle name="Normal 14 3 5" xfId="2479"/>
    <cellStyle name="Normal 14 3 5 2" xfId="5854"/>
    <cellStyle name="Normal 14 3 6" xfId="3604"/>
    <cellStyle name="Normal 14 4" xfId="416"/>
    <cellStyle name="Normal 14 4 2" xfId="1541"/>
    <cellStyle name="Normal 14 4 2 2" xfId="4916"/>
    <cellStyle name="Normal 14 4 3" xfId="2666"/>
    <cellStyle name="Normal 14 4 3 2" xfId="6041"/>
    <cellStyle name="Normal 14 4 4" xfId="3791"/>
    <cellStyle name="Normal 14 5" xfId="790"/>
    <cellStyle name="Normal 14 5 2" xfId="1915"/>
    <cellStyle name="Normal 14 5 2 2" xfId="5290"/>
    <cellStyle name="Normal 14 5 3" xfId="3040"/>
    <cellStyle name="Normal 14 5 3 2" xfId="6415"/>
    <cellStyle name="Normal 14 5 4" xfId="4165"/>
    <cellStyle name="Normal 14 6" xfId="1165"/>
    <cellStyle name="Normal 14 6 2" xfId="4540"/>
    <cellStyle name="Normal 14 7" xfId="2290"/>
    <cellStyle name="Normal 14 7 2" xfId="5665"/>
    <cellStyle name="Normal 14 8" xfId="3415"/>
    <cellStyle name="Normal 15" xfId="38"/>
    <cellStyle name="Normal 15 2" xfId="175"/>
    <cellStyle name="Normal 15 2 2" xfId="373"/>
    <cellStyle name="Normal 15 2 2 2" xfId="757"/>
    <cellStyle name="Normal 15 2 2 2 2" xfId="1882"/>
    <cellStyle name="Normal 15 2 2 2 2 2" xfId="5257"/>
    <cellStyle name="Normal 15 2 2 2 3" xfId="3007"/>
    <cellStyle name="Normal 15 2 2 2 3 2" xfId="6382"/>
    <cellStyle name="Normal 15 2 2 2 4" xfId="4132"/>
    <cellStyle name="Normal 15 2 2 3" xfId="1125"/>
    <cellStyle name="Normal 15 2 2 3 2" xfId="2250"/>
    <cellStyle name="Normal 15 2 2 3 2 2" xfId="5625"/>
    <cellStyle name="Normal 15 2 2 3 3" xfId="3375"/>
    <cellStyle name="Normal 15 2 2 3 3 2" xfId="6750"/>
    <cellStyle name="Normal 15 2 2 3 4" xfId="4500"/>
    <cellStyle name="Normal 15 2 2 4" xfId="1500"/>
    <cellStyle name="Normal 15 2 2 4 2" xfId="4875"/>
    <cellStyle name="Normal 15 2 2 5" xfId="2625"/>
    <cellStyle name="Normal 15 2 2 5 2" xfId="6000"/>
    <cellStyle name="Normal 15 2 2 6" xfId="3750"/>
    <cellStyle name="Normal 15 2 3" xfId="562"/>
    <cellStyle name="Normal 15 2 3 2" xfId="1687"/>
    <cellStyle name="Normal 15 2 3 2 2" xfId="5062"/>
    <cellStyle name="Normal 15 2 3 3" xfId="2812"/>
    <cellStyle name="Normal 15 2 3 3 2" xfId="6187"/>
    <cellStyle name="Normal 15 2 3 4" xfId="3937"/>
    <cellStyle name="Normal 15 2 4" xfId="936"/>
    <cellStyle name="Normal 15 2 4 2" xfId="2061"/>
    <cellStyle name="Normal 15 2 4 2 2" xfId="5436"/>
    <cellStyle name="Normal 15 2 4 3" xfId="3186"/>
    <cellStyle name="Normal 15 2 4 3 2" xfId="6561"/>
    <cellStyle name="Normal 15 2 4 4" xfId="4311"/>
    <cellStyle name="Normal 15 2 5" xfId="1311"/>
    <cellStyle name="Normal 15 2 5 2" xfId="4686"/>
    <cellStyle name="Normal 15 2 6" xfId="2436"/>
    <cellStyle name="Normal 15 2 6 2" xfId="5811"/>
    <cellStyle name="Normal 15 2 7" xfId="3561"/>
    <cellStyle name="Normal 15 3" xfId="236"/>
    <cellStyle name="Normal 15 3 2" xfId="620"/>
    <cellStyle name="Normal 15 3 2 2" xfId="1745"/>
    <cellStyle name="Normal 15 3 2 2 2" xfId="5120"/>
    <cellStyle name="Normal 15 3 2 3" xfId="2870"/>
    <cellStyle name="Normal 15 3 2 3 2" xfId="6245"/>
    <cellStyle name="Normal 15 3 2 4" xfId="3995"/>
    <cellStyle name="Normal 15 3 3" xfId="988"/>
    <cellStyle name="Normal 15 3 3 2" xfId="2113"/>
    <cellStyle name="Normal 15 3 3 2 2" xfId="5488"/>
    <cellStyle name="Normal 15 3 3 3" xfId="3238"/>
    <cellStyle name="Normal 15 3 3 3 2" xfId="6613"/>
    <cellStyle name="Normal 15 3 3 4" xfId="4363"/>
    <cellStyle name="Normal 15 3 4" xfId="1363"/>
    <cellStyle name="Normal 15 3 4 2" xfId="4738"/>
    <cellStyle name="Normal 15 3 5" xfId="2488"/>
    <cellStyle name="Normal 15 3 5 2" xfId="5863"/>
    <cellStyle name="Normal 15 3 6" xfId="3613"/>
    <cellStyle name="Normal 15 4" xfId="425"/>
    <cellStyle name="Normal 15 4 2" xfId="1550"/>
    <cellStyle name="Normal 15 4 2 2" xfId="4925"/>
    <cellStyle name="Normal 15 4 3" xfId="2675"/>
    <cellStyle name="Normal 15 4 3 2" xfId="6050"/>
    <cellStyle name="Normal 15 4 4" xfId="3800"/>
    <cellStyle name="Normal 15 5" xfId="799"/>
    <cellStyle name="Normal 15 5 2" xfId="1924"/>
    <cellStyle name="Normal 15 5 2 2" xfId="5299"/>
    <cellStyle name="Normal 15 5 3" xfId="3049"/>
    <cellStyle name="Normal 15 5 3 2" xfId="6424"/>
    <cellStyle name="Normal 15 5 4" xfId="4174"/>
    <cellStyle name="Normal 15 6" xfId="1174"/>
    <cellStyle name="Normal 15 6 2" xfId="4549"/>
    <cellStyle name="Normal 15 7" xfId="2299"/>
    <cellStyle name="Normal 15 7 2" xfId="5674"/>
    <cellStyle name="Normal 15 8" xfId="3424"/>
    <cellStyle name="Normal 16" xfId="47"/>
    <cellStyle name="Normal 16 2" xfId="176"/>
    <cellStyle name="Normal 16 2 2" xfId="374"/>
    <cellStyle name="Normal 16 2 2 2" xfId="758"/>
    <cellStyle name="Normal 16 2 2 2 2" xfId="1883"/>
    <cellStyle name="Normal 16 2 2 2 2 2" xfId="5258"/>
    <cellStyle name="Normal 16 2 2 2 3" xfId="3008"/>
    <cellStyle name="Normal 16 2 2 2 3 2" xfId="6383"/>
    <cellStyle name="Normal 16 2 2 2 4" xfId="4133"/>
    <cellStyle name="Normal 16 2 2 3" xfId="1126"/>
    <cellStyle name="Normal 16 2 2 3 2" xfId="2251"/>
    <cellStyle name="Normal 16 2 2 3 2 2" xfId="5626"/>
    <cellStyle name="Normal 16 2 2 3 3" xfId="3376"/>
    <cellStyle name="Normal 16 2 2 3 3 2" xfId="6751"/>
    <cellStyle name="Normal 16 2 2 3 4" xfId="4501"/>
    <cellStyle name="Normal 16 2 2 4" xfId="1501"/>
    <cellStyle name="Normal 16 2 2 4 2" xfId="4876"/>
    <cellStyle name="Normal 16 2 2 5" xfId="2626"/>
    <cellStyle name="Normal 16 2 2 5 2" xfId="6001"/>
    <cellStyle name="Normal 16 2 2 6" xfId="3751"/>
    <cellStyle name="Normal 16 2 3" xfId="563"/>
    <cellStyle name="Normal 16 2 3 2" xfId="1688"/>
    <cellStyle name="Normal 16 2 3 2 2" xfId="5063"/>
    <cellStyle name="Normal 16 2 3 3" xfId="2813"/>
    <cellStyle name="Normal 16 2 3 3 2" xfId="6188"/>
    <cellStyle name="Normal 16 2 3 4" xfId="3938"/>
    <cellStyle name="Normal 16 2 4" xfId="937"/>
    <cellStyle name="Normal 16 2 4 2" xfId="2062"/>
    <cellStyle name="Normal 16 2 4 2 2" xfId="5437"/>
    <cellStyle name="Normal 16 2 4 3" xfId="3187"/>
    <cellStyle name="Normal 16 2 4 3 2" xfId="6562"/>
    <cellStyle name="Normal 16 2 4 4" xfId="4312"/>
    <cellStyle name="Normal 16 2 5" xfId="1312"/>
    <cellStyle name="Normal 16 2 5 2" xfId="4687"/>
    <cellStyle name="Normal 16 2 6" xfId="2437"/>
    <cellStyle name="Normal 16 2 6 2" xfId="5812"/>
    <cellStyle name="Normal 16 2 7" xfId="3562"/>
    <cellStyle name="Normal 16 3" xfId="245"/>
    <cellStyle name="Normal 16 3 2" xfId="629"/>
    <cellStyle name="Normal 16 3 2 2" xfId="1754"/>
    <cellStyle name="Normal 16 3 2 2 2" xfId="5129"/>
    <cellStyle name="Normal 16 3 2 3" xfId="2879"/>
    <cellStyle name="Normal 16 3 2 3 2" xfId="6254"/>
    <cellStyle name="Normal 16 3 2 4" xfId="4004"/>
    <cellStyle name="Normal 16 3 3" xfId="997"/>
    <cellStyle name="Normal 16 3 3 2" xfId="2122"/>
    <cellStyle name="Normal 16 3 3 2 2" xfId="5497"/>
    <cellStyle name="Normal 16 3 3 3" xfId="3247"/>
    <cellStyle name="Normal 16 3 3 3 2" xfId="6622"/>
    <cellStyle name="Normal 16 3 3 4" xfId="4372"/>
    <cellStyle name="Normal 16 3 4" xfId="1372"/>
    <cellStyle name="Normal 16 3 4 2" xfId="4747"/>
    <cellStyle name="Normal 16 3 5" xfId="2497"/>
    <cellStyle name="Normal 16 3 5 2" xfId="5872"/>
    <cellStyle name="Normal 16 3 6" xfId="3622"/>
    <cellStyle name="Normal 16 4" xfId="434"/>
    <cellStyle name="Normal 16 4 2" xfId="1559"/>
    <cellStyle name="Normal 16 4 2 2" xfId="4934"/>
    <cellStyle name="Normal 16 4 3" xfId="2684"/>
    <cellStyle name="Normal 16 4 3 2" xfId="6059"/>
    <cellStyle name="Normal 16 4 4" xfId="3809"/>
    <cellStyle name="Normal 16 5" xfId="808"/>
    <cellStyle name="Normal 16 5 2" xfId="1933"/>
    <cellStyle name="Normal 16 5 2 2" xfId="5308"/>
    <cellStyle name="Normal 16 5 3" xfId="3058"/>
    <cellStyle name="Normal 16 5 3 2" xfId="6433"/>
    <cellStyle name="Normal 16 5 4" xfId="4183"/>
    <cellStyle name="Normal 16 6" xfId="1183"/>
    <cellStyle name="Normal 16 6 2" xfId="4558"/>
    <cellStyle name="Normal 16 7" xfId="2308"/>
    <cellStyle name="Normal 16 7 2" xfId="5683"/>
    <cellStyle name="Normal 16 8" xfId="3433"/>
    <cellStyle name="Normal 17" xfId="64"/>
    <cellStyle name="Normal 17 2" xfId="177"/>
    <cellStyle name="Normal 17 2 2" xfId="375"/>
    <cellStyle name="Normal 17 2 2 2" xfId="759"/>
    <cellStyle name="Normal 17 2 2 2 2" xfId="1884"/>
    <cellStyle name="Normal 17 2 2 2 2 2" xfId="5259"/>
    <cellStyle name="Normal 17 2 2 2 3" xfId="3009"/>
    <cellStyle name="Normal 17 2 2 2 3 2" xfId="6384"/>
    <cellStyle name="Normal 17 2 2 2 4" xfId="4134"/>
    <cellStyle name="Normal 17 2 2 3" xfId="1127"/>
    <cellStyle name="Normal 17 2 2 3 2" xfId="2252"/>
    <cellStyle name="Normal 17 2 2 3 2 2" xfId="5627"/>
    <cellStyle name="Normal 17 2 2 3 3" xfId="3377"/>
    <cellStyle name="Normal 17 2 2 3 3 2" xfId="6752"/>
    <cellStyle name="Normal 17 2 2 3 4" xfId="4502"/>
    <cellStyle name="Normal 17 2 2 4" xfId="1502"/>
    <cellStyle name="Normal 17 2 2 4 2" xfId="4877"/>
    <cellStyle name="Normal 17 2 2 5" xfId="2627"/>
    <cellStyle name="Normal 17 2 2 5 2" xfId="6002"/>
    <cellStyle name="Normal 17 2 2 6" xfId="3752"/>
    <cellStyle name="Normal 17 2 3" xfId="564"/>
    <cellStyle name="Normal 17 2 3 2" xfId="1689"/>
    <cellStyle name="Normal 17 2 3 2 2" xfId="5064"/>
    <cellStyle name="Normal 17 2 3 3" xfId="2814"/>
    <cellStyle name="Normal 17 2 3 3 2" xfId="6189"/>
    <cellStyle name="Normal 17 2 3 4" xfId="3939"/>
    <cellStyle name="Normal 17 2 4" xfId="938"/>
    <cellStyle name="Normal 17 2 4 2" xfId="2063"/>
    <cellStyle name="Normal 17 2 4 2 2" xfId="5438"/>
    <cellStyle name="Normal 17 2 4 3" xfId="3188"/>
    <cellStyle name="Normal 17 2 4 3 2" xfId="6563"/>
    <cellStyle name="Normal 17 2 4 4" xfId="4313"/>
    <cellStyle name="Normal 17 2 5" xfId="1313"/>
    <cellStyle name="Normal 17 2 5 2" xfId="4688"/>
    <cellStyle name="Normal 17 2 6" xfId="2438"/>
    <cellStyle name="Normal 17 2 6 2" xfId="5813"/>
    <cellStyle name="Normal 17 2 7" xfId="3563"/>
    <cellStyle name="Normal 17 3" xfId="262"/>
    <cellStyle name="Normal 17 3 2" xfId="646"/>
    <cellStyle name="Normal 17 3 2 2" xfId="1771"/>
    <cellStyle name="Normal 17 3 2 2 2" xfId="5146"/>
    <cellStyle name="Normal 17 3 2 3" xfId="2896"/>
    <cellStyle name="Normal 17 3 2 3 2" xfId="6271"/>
    <cellStyle name="Normal 17 3 2 4" xfId="4021"/>
    <cellStyle name="Normal 17 3 3" xfId="1014"/>
    <cellStyle name="Normal 17 3 3 2" xfId="2139"/>
    <cellStyle name="Normal 17 3 3 2 2" xfId="5514"/>
    <cellStyle name="Normal 17 3 3 3" xfId="3264"/>
    <cellStyle name="Normal 17 3 3 3 2" xfId="6639"/>
    <cellStyle name="Normal 17 3 3 4" xfId="4389"/>
    <cellStyle name="Normal 17 3 4" xfId="1389"/>
    <cellStyle name="Normal 17 3 4 2" xfId="4764"/>
    <cellStyle name="Normal 17 3 5" xfId="2514"/>
    <cellStyle name="Normal 17 3 5 2" xfId="5889"/>
    <cellStyle name="Normal 17 3 6" xfId="3639"/>
    <cellStyle name="Normal 17 4" xfId="451"/>
    <cellStyle name="Normal 17 4 2" xfId="1576"/>
    <cellStyle name="Normal 17 4 2 2" xfId="4951"/>
    <cellStyle name="Normal 17 4 3" xfId="2701"/>
    <cellStyle name="Normal 17 4 3 2" xfId="6076"/>
    <cellStyle name="Normal 17 4 4" xfId="3826"/>
    <cellStyle name="Normal 17 5" xfId="825"/>
    <cellStyle name="Normal 17 5 2" xfId="1950"/>
    <cellStyle name="Normal 17 5 2 2" xfId="5325"/>
    <cellStyle name="Normal 17 5 3" xfId="3075"/>
    <cellStyle name="Normal 17 5 3 2" xfId="6450"/>
    <cellStyle name="Normal 17 5 4" xfId="4200"/>
    <cellStyle name="Normal 17 6" xfId="1200"/>
    <cellStyle name="Normal 17 6 2" xfId="4575"/>
    <cellStyle name="Normal 17 7" xfId="2325"/>
    <cellStyle name="Normal 17 7 2" xfId="5700"/>
    <cellStyle name="Normal 17 8" xfId="3450"/>
    <cellStyle name="Normal 18" xfId="65"/>
    <cellStyle name="Normal 18 2" xfId="178"/>
    <cellStyle name="Normal 18 2 2" xfId="376"/>
    <cellStyle name="Normal 18 2 2 2" xfId="760"/>
    <cellStyle name="Normal 18 2 2 2 2" xfId="1885"/>
    <cellStyle name="Normal 18 2 2 2 2 2" xfId="5260"/>
    <cellStyle name="Normal 18 2 2 2 3" xfId="3010"/>
    <cellStyle name="Normal 18 2 2 2 3 2" xfId="6385"/>
    <cellStyle name="Normal 18 2 2 2 4" xfId="4135"/>
    <cellStyle name="Normal 18 2 2 3" xfId="1128"/>
    <cellStyle name="Normal 18 2 2 3 2" xfId="2253"/>
    <cellStyle name="Normal 18 2 2 3 2 2" xfId="5628"/>
    <cellStyle name="Normal 18 2 2 3 3" xfId="3378"/>
    <cellStyle name="Normal 18 2 2 3 3 2" xfId="6753"/>
    <cellStyle name="Normal 18 2 2 3 4" xfId="4503"/>
    <cellStyle name="Normal 18 2 2 4" xfId="1503"/>
    <cellStyle name="Normal 18 2 2 4 2" xfId="4878"/>
    <cellStyle name="Normal 18 2 2 5" xfId="2628"/>
    <cellStyle name="Normal 18 2 2 5 2" xfId="6003"/>
    <cellStyle name="Normal 18 2 2 6" xfId="3753"/>
    <cellStyle name="Normal 18 2 3" xfId="565"/>
    <cellStyle name="Normal 18 2 3 2" xfId="1690"/>
    <cellStyle name="Normal 18 2 3 2 2" xfId="5065"/>
    <cellStyle name="Normal 18 2 3 3" xfId="2815"/>
    <cellStyle name="Normal 18 2 3 3 2" xfId="6190"/>
    <cellStyle name="Normal 18 2 3 4" xfId="3940"/>
    <cellStyle name="Normal 18 2 4" xfId="939"/>
    <cellStyle name="Normal 18 2 4 2" xfId="2064"/>
    <cellStyle name="Normal 18 2 4 2 2" xfId="5439"/>
    <cellStyle name="Normal 18 2 4 3" xfId="3189"/>
    <cellStyle name="Normal 18 2 4 3 2" xfId="6564"/>
    <cellStyle name="Normal 18 2 4 4" xfId="4314"/>
    <cellStyle name="Normal 18 2 5" xfId="1314"/>
    <cellStyle name="Normal 18 2 5 2" xfId="4689"/>
    <cellStyle name="Normal 18 2 6" xfId="2439"/>
    <cellStyle name="Normal 18 2 6 2" xfId="5814"/>
    <cellStyle name="Normal 18 2 7" xfId="3564"/>
    <cellStyle name="Normal 18 3" xfId="263"/>
    <cellStyle name="Normal 18 3 2" xfId="647"/>
    <cellStyle name="Normal 18 3 2 2" xfId="1772"/>
    <cellStyle name="Normal 18 3 2 2 2" xfId="5147"/>
    <cellStyle name="Normal 18 3 2 3" xfId="2897"/>
    <cellStyle name="Normal 18 3 2 3 2" xfId="6272"/>
    <cellStyle name="Normal 18 3 2 4" xfId="4022"/>
    <cellStyle name="Normal 18 3 3" xfId="1015"/>
    <cellStyle name="Normal 18 3 3 2" xfId="2140"/>
    <cellStyle name="Normal 18 3 3 2 2" xfId="5515"/>
    <cellStyle name="Normal 18 3 3 3" xfId="3265"/>
    <cellStyle name="Normal 18 3 3 3 2" xfId="6640"/>
    <cellStyle name="Normal 18 3 3 4" xfId="4390"/>
    <cellStyle name="Normal 18 3 4" xfId="1390"/>
    <cellStyle name="Normal 18 3 4 2" xfId="4765"/>
    <cellStyle name="Normal 18 3 5" xfId="2515"/>
    <cellStyle name="Normal 18 3 5 2" xfId="5890"/>
    <cellStyle name="Normal 18 3 6" xfId="3640"/>
    <cellStyle name="Normal 18 4" xfId="452"/>
    <cellStyle name="Normal 18 4 2" xfId="1577"/>
    <cellStyle name="Normal 18 4 2 2" xfId="4952"/>
    <cellStyle name="Normal 18 4 3" xfId="2702"/>
    <cellStyle name="Normal 18 4 3 2" xfId="6077"/>
    <cellStyle name="Normal 18 4 4" xfId="3827"/>
    <cellStyle name="Normal 18 5" xfId="826"/>
    <cellStyle name="Normal 18 5 2" xfId="1951"/>
    <cellStyle name="Normal 18 5 2 2" xfId="5326"/>
    <cellStyle name="Normal 18 5 3" xfId="3076"/>
    <cellStyle name="Normal 18 5 3 2" xfId="6451"/>
    <cellStyle name="Normal 18 5 4" xfId="4201"/>
    <cellStyle name="Normal 18 6" xfId="1201"/>
    <cellStyle name="Normal 18 6 2" xfId="4576"/>
    <cellStyle name="Normal 18 7" xfId="2326"/>
    <cellStyle name="Normal 18 7 2" xfId="5701"/>
    <cellStyle name="Normal 18 8" xfId="3451"/>
    <cellStyle name="Normal 19" xfId="74"/>
    <cellStyle name="Normal 19 2" xfId="179"/>
    <cellStyle name="Normal 19 2 2" xfId="377"/>
    <cellStyle name="Normal 19 2 2 2" xfId="761"/>
    <cellStyle name="Normal 19 2 2 2 2" xfId="1886"/>
    <cellStyle name="Normal 19 2 2 2 2 2" xfId="5261"/>
    <cellStyle name="Normal 19 2 2 2 3" xfId="3011"/>
    <cellStyle name="Normal 19 2 2 2 3 2" xfId="6386"/>
    <cellStyle name="Normal 19 2 2 2 4" xfId="4136"/>
    <cellStyle name="Normal 19 2 2 3" xfId="1129"/>
    <cellStyle name="Normal 19 2 2 3 2" xfId="2254"/>
    <cellStyle name="Normal 19 2 2 3 2 2" xfId="5629"/>
    <cellStyle name="Normal 19 2 2 3 3" xfId="3379"/>
    <cellStyle name="Normal 19 2 2 3 3 2" xfId="6754"/>
    <cellStyle name="Normal 19 2 2 3 4" xfId="4504"/>
    <cellStyle name="Normal 19 2 2 4" xfId="1504"/>
    <cellStyle name="Normal 19 2 2 4 2" xfId="4879"/>
    <cellStyle name="Normal 19 2 2 5" xfId="2629"/>
    <cellStyle name="Normal 19 2 2 5 2" xfId="6004"/>
    <cellStyle name="Normal 19 2 2 6" xfId="3754"/>
    <cellStyle name="Normal 19 2 3" xfId="566"/>
    <cellStyle name="Normal 19 2 3 2" xfId="1691"/>
    <cellStyle name="Normal 19 2 3 2 2" xfId="5066"/>
    <cellStyle name="Normal 19 2 3 3" xfId="2816"/>
    <cellStyle name="Normal 19 2 3 3 2" xfId="6191"/>
    <cellStyle name="Normal 19 2 3 4" xfId="3941"/>
    <cellStyle name="Normal 19 2 4" xfId="940"/>
    <cellStyle name="Normal 19 2 4 2" xfId="2065"/>
    <cellStyle name="Normal 19 2 4 2 2" xfId="5440"/>
    <cellStyle name="Normal 19 2 4 3" xfId="3190"/>
    <cellStyle name="Normal 19 2 4 3 2" xfId="6565"/>
    <cellStyle name="Normal 19 2 4 4" xfId="4315"/>
    <cellStyle name="Normal 19 2 5" xfId="1315"/>
    <cellStyle name="Normal 19 2 5 2" xfId="4690"/>
    <cellStyle name="Normal 19 2 6" xfId="2440"/>
    <cellStyle name="Normal 19 2 6 2" xfId="5815"/>
    <cellStyle name="Normal 19 2 7" xfId="3565"/>
    <cellStyle name="Normal 19 3" xfId="272"/>
    <cellStyle name="Normal 19 3 2" xfId="656"/>
    <cellStyle name="Normal 19 3 2 2" xfId="1781"/>
    <cellStyle name="Normal 19 3 2 2 2" xfId="5156"/>
    <cellStyle name="Normal 19 3 2 3" xfId="2906"/>
    <cellStyle name="Normal 19 3 2 3 2" xfId="6281"/>
    <cellStyle name="Normal 19 3 2 4" xfId="4031"/>
    <cellStyle name="Normal 19 3 3" xfId="1024"/>
    <cellStyle name="Normal 19 3 3 2" xfId="2149"/>
    <cellStyle name="Normal 19 3 3 2 2" xfId="5524"/>
    <cellStyle name="Normal 19 3 3 3" xfId="3274"/>
    <cellStyle name="Normal 19 3 3 3 2" xfId="6649"/>
    <cellStyle name="Normal 19 3 3 4" xfId="4399"/>
    <cellStyle name="Normal 19 3 4" xfId="1399"/>
    <cellStyle name="Normal 19 3 4 2" xfId="4774"/>
    <cellStyle name="Normal 19 3 5" xfId="2524"/>
    <cellStyle name="Normal 19 3 5 2" xfId="5899"/>
    <cellStyle name="Normal 19 3 6" xfId="3649"/>
    <cellStyle name="Normal 19 4" xfId="461"/>
    <cellStyle name="Normal 19 4 2" xfId="1586"/>
    <cellStyle name="Normal 19 4 2 2" xfId="4961"/>
    <cellStyle name="Normal 19 4 3" xfId="2711"/>
    <cellStyle name="Normal 19 4 3 2" xfId="6086"/>
    <cellStyle name="Normal 19 4 4" xfId="3836"/>
    <cellStyle name="Normal 19 5" xfId="835"/>
    <cellStyle name="Normal 19 5 2" xfId="1960"/>
    <cellStyle name="Normal 19 5 2 2" xfId="5335"/>
    <cellStyle name="Normal 19 5 3" xfId="3085"/>
    <cellStyle name="Normal 19 5 3 2" xfId="6460"/>
    <cellStyle name="Normal 19 5 4" xfId="4210"/>
    <cellStyle name="Normal 19 6" xfId="1210"/>
    <cellStyle name="Normal 19 6 2" xfId="4585"/>
    <cellStyle name="Normal 19 7" xfId="2335"/>
    <cellStyle name="Normal 19 7 2" xfId="5710"/>
    <cellStyle name="Normal 19 8" xfId="3460"/>
    <cellStyle name="Normal 2" xfId="192"/>
    <cellStyle name="Normal 2 2" xfId="1"/>
    <cellStyle name="Normal 2 2 2" xfId="208"/>
    <cellStyle name="Normal 2 2 2 2" xfId="592"/>
    <cellStyle name="Normal 2 2 2 2 2" xfId="1717"/>
    <cellStyle name="Normal 2 2 2 2 2 2" xfId="5092"/>
    <cellStyle name="Normal 2 2 2 2 3" xfId="2842"/>
    <cellStyle name="Normal 2 2 2 2 3 2" xfId="6217"/>
    <cellStyle name="Normal 2 2 2 2 4" xfId="3967"/>
    <cellStyle name="Normal 2 2 2 3" xfId="960"/>
    <cellStyle name="Normal 2 2 2 3 2" xfId="2085"/>
    <cellStyle name="Normal 2 2 2 3 2 2" xfId="5460"/>
    <cellStyle name="Normal 2 2 2 3 3" xfId="3210"/>
    <cellStyle name="Normal 2 2 2 3 3 2" xfId="6585"/>
    <cellStyle name="Normal 2 2 2 3 4" xfId="4335"/>
    <cellStyle name="Normal 2 2 2 4" xfId="1335"/>
    <cellStyle name="Normal 2 2 2 4 2" xfId="4710"/>
    <cellStyle name="Normal 2 2 2 5" xfId="2460"/>
    <cellStyle name="Normal 2 2 2 5 2" xfId="5835"/>
    <cellStyle name="Normal 2 2 2 6" xfId="3585"/>
    <cellStyle name="Normal 2 2 3" xfId="388"/>
    <cellStyle name="Normal 2 2 3 2" xfId="1513"/>
    <cellStyle name="Normal 2 2 3 2 2" xfId="4888"/>
    <cellStyle name="Normal 2 2 3 3" xfId="2638"/>
    <cellStyle name="Normal 2 2 3 3 2" xfId="6013"/>
    <cellStyle name="Normal 2 2 3 4" xfId="3763"/>
    <cellStyle name="Normal 2 2 4" xfId="576"/>
    <cellStyle name="Normal 2 2 4 2" xfId="1701"/>
    <cellStyle name="Normal 2 2 4 2 2" xfId="5076"/>
    <cellStyle name="Normal 2 2 4 3" xfId="2826"/>
    <cellStyle name="Normal 2 2 4 3 2" xfId="6201"/>
    <cellStyle name="Normal 2 2 4 4" xfId="3951"/>
    <cellStyle name="Normal 2 2 5" xfId="1137"/>
    <cellStyle name="Normal 2 2 5 2" xfId="4512"/>
    <cellStyle name="Normal 2 2 6" xfId="2263"/>
    <cellStyle name="Normal 2 2 6 2" xfId="5637"/>
    <cellStyle name="Normal 2 2 7" xfId="3387"/>
    <cellStyle name="Normal 2 3" xfId="169"/>
    <cellStyle name="Normal 2 3 2" xfId="367"/>
    <cellStyle name="Normal 2 3 2 2" xfId="751"/>
    <cellStyle name="Normal 2 3 2 2 2" xfId="1876"/>
    <cellStyle name="Normal 2 3 2 2 2 2" xfId="5251"/>
    <cellStyle name="Normal 2 3 2 2 3" xfId="3001"/>
    <cellStyle name="Normal 2 3 2 2 3 2" xfId="6376"/>
    <cellStyle name="Normal 2 3 2 2 4" xfId="4126"/>
    <cellStyle name="Normal 2 3 2 3" xfId="1119"/>
    <cellStyle name="Normal 2 3 2 3 2" xfId="2244"/>
    <cellStyle name="Normal 2 3 2 3 2 2" xfId="5619"/>
    <cellStyle name="Normal 2 3 2 3 3" xfId="3369"/>
    <cellStyle name="Normal 2 3 2 3 3 2" xfId="6744"/>
    <cellStyle name="Normal 2 3 2 3 4" xfId="4494"/>
    <cellStyle name="Normal 2 3 2 4" xfId="1494"/>
    <cellStyle name="Normal 2 3 2 4 2" xfId="4869"/>
    <cellStyle name="Normal 2 3 2 5" xfId="2619"/>
    <cellStyle name="Normal 2 3 2 5 2" xfId="5994"/>
    <cellStyle name="Normal 2 3 2 6" xfId="3744"/>
    <cellStyle name="Normal 2 3 3" xfId="556"/>
    <cellStyle name="Normal 2 3 3 2" xfId="1681"/>
    <cellStyle name="Normal 2 3 3 2 2" xfId="5056"/>
    <cellStyle name="Normal 2 3 3 3" xfId="2806"/>
    <cellStyle name="Normal 2 3 3 3 2" xfId="6181"/>
    <cellStyle name="Normal 2 3 3 4" xfId="3931"/>
    <cellStyle name="Normal 2 3 4" xfId="930"/>
    <cellStyle name="Normal 2 3 4 2" xfId="2055"/>
    <cellStyle name="Normal 2 3 4 2 2" xfId="5430"/>
    <cellStyle name="Normal 2 3 4 3" xfId="3180"/>
    <cellStyle name="Normal 2 3 4 3 2" xfId="6555"/>
    <cellStyle name="Normal 2 3 4 4" xfId="4305"/>
    <cellStyle name="Normal 2 3 5" xfId="1305"/>
    <cellStyle name="Normal 2 3 5 2" xfId="4680"/>
    <cellStyle name="Normal 2 3 6" xfId="2430"/>
    <cellStyle name="Normal 2 3 6 2" xfId="5805"/>
    <cellStyle name="Normal 2 3 7" xfId="3555"/>
    <cellStyle name="Normal 2 4" xfId="170"/>
    <cellStyle name="Normal 2 4 2" xfId="368"/>
    <cellStyle name="Normal 2 4 2 2" xfId="752"/>
    <cellStyle name="Normal 2 4 2 2 2" xfId="1877"/>
    <cellStyle name="Normal 2 4 2 2 2 2" xfId="5252"/>
    <cellStyle name="Normal 2 4 2 2 3" xfId="3002"/>
    <cellStyle name="Normal 2 4 2 2 3 2" xfId="6377"/>
    <cellStyle name="Normal 2 4 2 2 4" xfId="4127"/>
    <cellStyle name="Normal 2 4 2 3" xfId="1120"/>
    <cellStyle name="Normal 2 4 2 3 2" xfId="2245"/>
    <cellStyle name="Normal 2 4 2 3 2 2" xfId="5620"/>
    <cellStyle name="Normal 2 4 2 3 3" xfId="3370"/>
    <cellStyle name="Normal 2 4 2 3 3 2" xfId="6745"/>
    <cellStyle name="Normal 2 4 2 3 4" xfId="4495"/>
    <cellStyle name="Normal 2 4 2 4" xfId="1495"/>
    <cellStyle name="Normal 2 4 2 4 2" xfId="4870"/>
    <cellStyle name="Normal 2 4 2 5" xfId="2620"/>
    <cellStyle name="Normal 2 4 2 5 2" xfId="5995"/>
    <cellStyle name="Normal 2 4 2 6" xfId="3745"/>
    <cellStyle name="Normal 2 4 3" xfId="557"/>
    <cellStyle name="Normal 2 4 3 2" xfId="1682"/>
    <cellStyle name="Normal 2 4 3 2 2" xfId="5057"/>
    <cellStyle name="Normal 2 4 3 3" xfId="2807"/>
    <cellStyle name="Normal 2 4 3 3 2" xfId="6182"/>
    <cellStyle name="Normal 2 4 3 4" xfId="3932"/>
    <cellStyle name="Normal 2 4 4" xfId="931"/>
    <cellStyle name="Normal 2 4 4 2" xfId="2056"/>
    <cellStyle name="Normal 2 4 4 2 2" xfId="5431"/>
    <cellStyle name="Normal 2 4 4 3" xfId="3181"/>
    <cellStyle name="Normal 2 4 4 3 2" xfId="6556"/>
    <cellStyle name="Normal 2 4 4 4" xfId="4306"/>
    <cellStyle name="Normal 2 4 5" xfId="1306"/>
    <cellStyle name="Normal 2 4 5 2" xfId="4681"/>
    <cellStyle name="Normal 2 4 6" xfId="2431"/>
    <cellStyle name="Normal 2 4 6 2" xfId="5806"/>
    <cellStyle name="Normal 2 4 7" xfId="3556"/>
    <cellStyle name="Normal 2 5" xfId="186"/>
    <cellStyle name="Normal 2 5 2" xfId="384"/>
    <cellStyle name="Normal 2 5 2 2" xfId="768"/>
    <cellStyle name="Normal 2 5 2 2 2" xfId="1893"/>
    <cellStyle name="Normal 2 5 2 2 2 2" xfId="5268"/>
    <cellStyle name="Normal 2 5 2 2 3" xfId="3018"/>
    <cellStyle name="Normal 2 5 2 2 3 2" xfId="6393"/>
    <cellStyle name="Normal 2 5 2 2 4" xfId="4143"/>
    <cellStyle name="Normal 2 5 2 3" xfId="1136"/>
    <cellStyle name="Normal 2 5 2 3 2" xfId="2261"/>
    <cellStyle name="Normal 2 5 2 3 2 2" xfId="5636"/>
    <cellStyle name="Normal 2 5 2 3 3" xfId="3386"/>
    <cellStyle name="Normal 2 5 2 3 3 2" xfId="6761"/>
    <cellStyle name="Normal 2 5 2 3 4" xfId="4511"/>
    <cellStyle name="Normal 2 5 2 4" xfId="1511"/>
    <cellStyle name="Normal 2 5 2 4 2" xfId="4886"/>
    <cellStyle name="Normal 2 5 2 5" xfId="2636"/>
    <cellStyle name="Normal 2 5 2 5 2" xfId="6011"/>
    <cellStyle name="Normal 2 5 2 6" xfId="3761"/>
    <cellStyle name="Normal 2 5 3" xfId="573"/>
    <cellStyle name="Normal 2 5 3 2" xfId="1698"/>
    <cellStyle name="Normal 2 5 3 2 2" xfId="5073"/>
    <cellStyle name="Normal 2 5 3 3" xfId="2823"/>
    <cellStyle name="Normal 2 5 3 3 2" xfId="6198"/>
    <cellStyle name="Normal 2 5 3 4" xfId="3948"/>
    <cellStyle name="Normal 2 5 4" xfId="947"/>
    <cellStyle name="Normal 2 5 4 2" xfId="2072"/>
    <cellStyle name="Normal 2 5 4 2 2" xfId="5447"/>
    <cellStyle name="Normal 2 5 4 3" xfId="3197"/>
    <cellStyle name="Normal 2 5 4 3 2" xfId="6572"/>
    <cellStyle name="Normal 2 5 4 4" xfId="4322"/>
    <cellStyle name="Normal 2 5 5" xfId="1322"/>
    <cellStyle name="Normal 2 5 5 2" xfId="4697"/>
    <cellStyle name="Normal 2 5 6" xfId="2447"/>
    <cellStyle name="Normal 2 5 6 2" xfId="5822"/>
    <cellStyle name="Normal 2 5 7" xfId="3572"/>
    <cellStyle name="Normal 2 6" xfId="185"/>
    <cellStyle name="Normal 2 6 2" xfId="383"/>
    <cellStyle name="Normal 2 6 2 2" xfId="767"/>
    <cellStyle name="Normal 2 6 2 2 2" xfId="1892"/>
    <cellStyle name="Normal 2 6 2 2 2 2" xfId="5267"/>
    <cellStyle name="Normal 2 6 2 2 3" xfId="3017"/>
    <cellStyle name="Normal 2 6 2 2 3 2" xfId="6392"/>
    <cellStyle name="Normal 2 6 2 2 4" xfId="4142"/>
    <cellStyle name="Normal 2 6 2 3" xfId="1135"/>
    <cellStyle name="Normal 2 6 2 3 2" xfId="2260"/>
    <cellStyle name="Normal 2 6 2 3 2 2" xfId="5635"/>
    <cellStyle name="Normal 2 6 2 3 3" xfId="3385"/>
    <cellStyle name="Normal 2 6 2 3 3 2" xfId="6760"/>
    <cellStyle name="Normal 2 6 2 3 4" xfId="4510"/>
    <cellStyle name="Normal 2 6 2 4" xfId="1510"/>
    <cellStyle name="Normal 2 6 2 4 2" xfId="4885"/>
    <cellStyle name="Normal 2 6 2 5" xfId="2635"/>
    <cellStyle name="Normal 2 6 2 5 2" xfId="6010"/>
    <cellStyle name="Normal 2 6 2 6" xfId="3760"/>
    <cellStyle name="Normal 2 6 3" xfId="572"/>
    <cellStyle name="Normal 2 6 3 2" xfId="1697"/>
    <cellStyle name="Normal 2 6 3 2 2" xfId="5072"/>
    <cellStyle name="Normal 2 6 3 3" xfId="2822"/>
    <cellStyle name="Normal 2 6 3 3 2" xfId="6197"/>
    <cellStyle name="Normal 2 6 3 4" xfId="3947"/>
    <cellStyle name="Normal 2 6 4" xfId="946"/>
    <cellStyle name="Normal 2 6 4 2" xfId="2071"/>
    <cellStyle name="Normal 2 6 4 2 2" xfId="5446"/>
    <cellStyle name="Normal 2 6 4 3" xfId="3196"/>
    <cellStyle name="Normal 2 6 4 3 2" xfId="6571"/>
    <cellStyle name="Normal 2 6 4 4" xfId="4321"/>
    <cellStyle name="Normal 2 6 5" xfId="1321"/>
    <cellStyle name="Normal 2 6 5 2" xfId="4696"/>
    <cellStyle name="Normal 2 6 6" xfId="2446"/>
    <cellStyle name="Normal 2 6 6 2" xfId="5821"/>
    <cellStyle name="Normal 2 6 7" xfId="3571"/>
    <cellStyle name="Normal 2 7" xfId="187"/>
    <cellStyle name="Normal 2 7 2" xfId="574"/>
    <cellStyle name="Normal 2 7 2 2" xfId="1699"/>
    <cellStyle name="Normal 2 7 2 2 2" xfId="5074"/>
    <cellStyle name="Normal 2 7 2 3" xfId="2824"/>
    <cellStyle name="Normal 2 7 2 3 2" xfId="6199"/>
    <cellStyle name="Normal 2 7 2 4" xfId="3949"/>
    <cellStyle name="Normal 2 7 3" xfId="948"/>
    <cellStyle name="Normal 2 7 3 2" xfId="2073"/>
    <cellStyle name="Normal 2 7 3 2 2" xfId="5448"/>
    <cellStyle name="Normal 2 7 3 3" xfId="3198"/>
    <cellStyle name="Normal 2 7 3 3 2" xfId="6573"/>
    <cellStyle name="Normal 2 7 3 4" xfId="4323"/>
    <cellStyle name="Normal 2 7 4" xfId="1323"/>
    <cellStyle name="Normal 2 7 4 2" xfId="4698"/>
    <cellStyle name="Normal 2 7 5" xfId="2448"/>
    <cellStyle name="Normal 2 7 5 2" xfId="5823"/>
    <cellStyle name="Normal 2 7 6" xfId="3573"/>
    <cellStyle name="Normal 2 8" xfId="188"/>
    <cellStyle name="Normal 2 8 2" xfId="575"/>
    <cellStyle name="Normal 2 8 2 2" xfId="1700"/>
    <cellStyle name="Normal 2 8 2 2 2" xfId="5075"/>
    <cellStyle name="Normal 2 8 2 3" xfId="2825"/>
    <cellStyle name="Normal 2 8 2 3 2" xfId="6200"/>
    <cellStyle name="Normal 2 8 2 4" xfId="3950"/>
    <cellStyle name="Normal 2 8 3" xfId="949"/>
    <cellStyle name="Normal 2 8 3 2" xfId="2074"/>
    <cellStyle name="Normal 2 8 3 2 2" xfId="5449"/>
    <cellStyle name="Normal 2 8 3 3" xfId="3199"/>
    <cellStyle name="Normal 2 8 3 3 2" xfId="6574"/>
    <cellStyle name="Normal 2 8 3 4" xfId="4324"/>
    <cellStyle name="Normal 2 8 4" xfId="1324"/>
    <cellStyle name="Normal 2 8 4 2" xfId="4699"/>
    <cellStyle name="Normal 2 8 5" xfId="2449"/>
    <cellStyle name="Normal 2 8 5 2" xfId="5824"/>
    <cellStyle name="Normal 2 8 6" xfId="3574"/>
    <cellStyle name="Normal 2 9" xfId="198"/>
    <cellStyle name="Normal 2 9 2" xfId="582"/>
    <cellStyle name="Normal 2 9 2 2" xfId="1707"/>
    <cellStyle name="Normal 2 9 2 2 2" xfId="5082"/>
    <cellStyle name="Normal 2 9 2 3" xfId="2832"/>
    <cellStyle name="Normal 2 9 2 3 2" xfId="6207"/>
    <cellStyle name="Normal 2 9 2 4" xfId="3957"/>
    <cellStyle name="Normal 2 9 3" xfId="950"/>
    <cellStyle name="Normal 2 9 3 2" xfId="2075"/>
    <cellStyle name="Normal 2 9 3 2 2" xfId="5450"/>
    <cellStyle name="Normal 2 9 3 3" xfId="3200"/>
    <cellStyle name="Normal 2 9 3 3 2" xfId="6575"/>
    <cellStyle name="Normal 2 9 3 4" xfId="4325"/>
    <cellStyle name="Normal 2 9 4" xfId="1325"/>
    <cellStyle name="Normal 2 9 4 2" xfId="4700"/>
    <cellStyle name="Normal 2 9 5" xfId="2450"/>
    <cellStyle name="Normal 2 9 5 2" xfId="5825"/>
    <cellStyle name="Normal 2 9 6" xfId="3575"/>
    <cellStyle name="Normal 20" xfId="83"/>
    <cellStyle name="Normal 20 2" xfId="180"/>
    <cellStyle name="Normal 20 2 2" xfId="378"/>
    <cellStyle name="Normal 20 2 2 2" xfId="762"/>
    <cellStyle name="Normal 20 2 2 2 2" xfId="1887"/>
    <cellStyle name="Normal 20 2 2 2 2 2" xfId="5262"/>
    <cellStyle name="Normal 20 2 2 2 3" xfId="3012"/>
    <cellStyle name="Normal 20 2 2 2 3 2" xfId="6387"/>
    <cellStyle name="Normal 20 2 2 2 4" xfId="4137"/>
    <cellStyle name="Normal 20 2 2 3" xfId="1130"/>
    <cellStyle name="Normal 20 2 2 3 2" xfId="2255"/>
    <cellStyle name="Normal 20 2 2 3 2 2" xfId="5630"/>
    <cellStyle name="Normal 20 2 2 3 3" xfId="3380"/>
    <cellStyle name="Normal 20 2 2 3 3 2" xfId="6755"/>
    <cellStyle name="Normal 20 2 2 3 4" xfId="4505"/>
    <cellStyle name="Normal 20 2 2 4" xfId="1505"/>
    <cellStyle name="Normal 20 2 2 4 2" xfId="4880"/>
    <cellStyle name="Normal 20 2 2 5" xfId="2630"/>
    <cellStyle name="Normal 20 2 2 5 2" xfId="6005"/>
    <cellStyle name="Normal 20 2 2 6" xfId="3755"/>
    <cellStyle name="Normal 20 2 3" xfId="567"/>
    <cellStyle name="Normal 20 2 3 2" xfId="1692"/>
    <cellStyle name="Normal 20 2 3 2 2" xfId="5067"/>
    <cellStyle name="Normal 20 2 3 3" xfId="2817"/>
    <cellStyle name="Normal 20 2 3 3 2" xfId="6192"/>
    <cellStyle name="Normal 20 2 3 4" xfId="3942"/>
    <cellStyle name="Normal 20 2 4" xfId="941"/>
    <cellStyle name="Normal 20 2 4 2" xfId="2066"/>
    <cellStyle name="Normal 20 2 4 2 2" xfId="5441"/>
    <cellStyle name="Normal 20 2 4 3" xfId="3191"/>
    <cellStyle name="Normal 20 2 4 3 2" xfId="6566"/>
    <cellStyle name="Normal 20 2 4 4" xfId="4316"/>
    <cellStyle name="Normal 20 2 5" xfId="1316"/>
    <cellStyle name="Normal 20 2 5 2" xfId="4691"/>
    <cellStyle name="Normal 20 2 6" xfId="2441"/>
    <cellStyle name="Normal 20 2 6 2" xfId="5816"/>
    <cellStyle name="Normal 20 2 7" xfId="3566"/>
    <cellStyle name="Normal 20 3" xfId="281"/>
    <cellStyle name="Normal 20 3 2" xfId="665"/>
    <cellStyle name="Normal 20 3 2 2" xfId="1790"/>
    <cellStyle name="Normal 20 3 2 2 2" xfId="5165"/>
    <cellStyle name="Normal 20 3 2 3" xfId="2915"/>
    <cellStyle name="Normal 20 3 2 3 2" xfId="6290"/>
    <cellStyle name="Normal 20 3 2 4" xfId="4040"/>
    <cellStyle name="Normal 20 3 3" xfId="1033"/>
    <cellStyle name="Normal 20 3 3 2" xfId="2158"/>
    <cellStyle name="Normal 20 3 3 2 2" xfId="5533"/>
    <cellStyle name="Normal 20 3 3 3" xfId="3283"/>
    <cellStyle name="Normal 20 3 3 3 2" xfId="6658"/>
    <cellStyle name="Normal 20 3 3 4" xfId="4408"/>
    <cellStyle name="Normal 20 3 4" xfId="1408"/>
    <cellStyle name="Normal 20 3 4 2" xfId="4783"/>
    <cellStyle name="Normal 20 3 5" xfId="2533"/>
    <cellStyle name="Normal 20 3 5 2" xfId="5908"/>
    <cellStyle name="Normal 20 3 6" xfId="3658"/>
    <cellStyle name="Normal 20 4" xfId="470"/>
    <cellStyle name="Normal 20 4 2" xfId="1595"/>
    <cellStyle name="Normal 20 4 2 2" xfId="4970"/>
    <cellStyle name="Normal 20 4 3" xfId="2720"/>
    <cellStyle name="Normal 20 4 3 2" xfId="6095"/>
    <cellStyle name="Normal 20 4 4" xfId="3845"/>
    <cellStyle name="Normal 20 5" xfId="844"/>
    <cellStyle name="Normal 20 5 2" xfId="1969"/>
    <cellStyle name="Normal 20 5 2 2" xfId="5344"/>
    <cellStyle name="Normal 20 5 3" xfId="3094"/>
    <cellStyle name="Normal 20 5 3 2" xfId="6469"/>
    <cellStyle name="Normal 20 5 4" xfId="4219"/>
    <cellStyle name="Normal 20 6" xfId="1219"/>
    <cellStyle name="Normal 20 6 2" xfId="4594"/>
    <cellStyle name="Normal 20 7" xfId="2344"/>
    <cellStyle name="Normal 20 7 2" xfId="5719"/>
    <cellStyle name="Normal 20 8" xfId="3469"/>
    <cellStyle name="Normal 21" xfId="92"/>
    <cellStyle name="Normal 21 2" xfId="181"/>
    <cellStyle name="Normal 21 2 2" xfId="379"/>
    <cellStyle name="Normal 21 2 2 2" xfId="763"/>
    <cellStyle name="Normal 21 2 2 2 2" xfId="1888"/>
    <cellStyle name="Normal 21 2 2 2 2 2" xfId="5263"/>
    <cellStyle name="Normal 21 2 2 2 3" xfId="3013"/>
    <cellStyle name="Normal 21 2 2 2 3 2" xfId="6388"/>
    <cellStyle name="Normal 21 2 2 2 4" xfId="4138"/>
    <cellStyle name="Normal 21 2 2 3" xfId="1131"/>
    <cellStyle name="Normal 21 2 2 3 2" xfId="2256"/>
    <cellStyle name="Normal 21 2 2 3 2 2" xfId="5631"/>
    <cellStyle name="Normal 21 2 2 3 3" xfId="3381"/>
    <cellStyle name="Normal 21 2 2 3 3 2" xfId="6756"/>
    <cellStyle name="Normal 21 2 2 3 4" xfId="4506"/>
    <cellStyle name="Normal 21 2 2 4" xfId="1506"/>
    <cellStyle name="Normal 21 2 2 4 2" xfId="4881"/>
    <cellStyle name="Normal 21 2 2 5" xfId="2631"/>
    <cellStyle name="Normal 21 2 2 5 2" xfId="6006"/>
    <cellStyle name="Normal 21 2 2 6" xfId="3756"/>
    <cellStyle name="Normal 21 2 3" xfId="568"/>
    <cellStyle name="Normal 21 2 3 2" xfId="1693"/>
    <cellStyle name="Normal 21 2 3 2 2" xfId="5068"/>
    <cellStyle name="Normal 21 2 3 3" xfId="2818"/>
    <cellStyle name="Normal 21 2 3 3 2" xfId="6193"/>
    <cellStyle name="Normal 21 2 3 4" xfId="3943"/>
    <cellStyle name="Normal 21 2 4" xfId="942"/>
    <cellStyle name="Normal 21 2 4 2" xfId="2067"/>
    <cellStyle name="Normal 21 2 4 2 2" xfId="5442"/>
    <cellStyle name="Normal 21 2 4 3" xfId="3192"/>
    <cellStyle name="Normal 21 2 4 3 2" xfId="6567"/>
    <cellStyle name="Normal 21 2 4 4" xfId="4317"/>
    <cellStyle name="Normal 21 2 5" xfId="1317"/>
    <cellStyle name="Normal 21 2 5 2" xfId="4692"/>
    <cellStyle name="Normal 21 2 6" xfId="2442"/>
    <cellStyle name="Normal 21 2 6 2" xfId="5817"/>
    <cellStyle name="Normal 21 2 7" xfId="3567"/>
    <cellStyle name="Normal 21 3" xfId="290"/>
    <cellStyle name="Normal 21 3 2" xfId="674"/>
    <cellStyle name="Normal 21 3 2 2" xfId="1799"/>
    <cellStyle name="Normal 21 3 2 2 2" xfId="5174"/>
    <cellStyle name="Normal 21 3 2 3" xfId="2924"/>
    <cellStyle name="Normal 21 3 2 3 2" xfId="6299"/>
    <cellStyle name="Normal 21 3 2 4" xfId="4049"/>
    <cellStyle name="Normal 21 3 3" xfId="1042"/>
    <cellStyle name="Normal 21 3 3 2" xfId="2167"/>
    <cellStyle name="Normal 21 3 3 2 2" xfId="5542"/>
    <cellStyle name="Normal 21 3 3 3" xfId="3292"/>
    <cellStyle name="Normal 21 3 3 3 2" xfId="6667"/>
    <cellStyle name="Normal 21 3 3 4" xfId="4417"/>
    <cellStyle name="Normal 21 3 4" xfId="1417"/>
    <cellStyle name="Normal 21 3 4 2" xfId="4792"/>
    <cellStyle name="Normal 21 3 5" xfId="2542"/>
    <cellStyle name="Normal 21 3 5 2" xfId="5917"/>
    <cellStyle name="Normal 21 3 6" xfId="3667"/>
    <cellStyle name="Normal 21 4" xfId="479"/>
    <cellStyle name="Normal 21 4 2" xfId="1604"/>
    <cellStyle name="Normal 21 4 2 2" xfId="4979"/>
    <cellStyle name="Normal 21 4 3" xfId="2729"/>
    <cellStyle name="Normal 21 4 3 2" xfId="6104"/>
    <cellStyle name="Normal 21 4 4" xfId="3854"/>
    <cellStyle name="Normal 21 5" xfId="853"/>
    <cellStyle name="Normal 21 5 2" xfId="1978"/>
    <cellStyle name="Normal 21 5 2 2" xfId="5353"/>
    <cellStyle name="Normal 21 5 3" xfId="3103"/>
    <cellStyle name="Normal 21 5 3 2" xfId="6478"/>
    <cellStyle name="Normal 21 5 4" xfId="4228"/>
    <cellStyle name="Normal 21 6" xfId="1228"/>
    <cellStyle name="Normal 21 6 2" xfId="4603"/>
    <cellStyle name="Normal 21 7" xfId="2353"/>
    <cellStyle name="Normal 21 7 2" xfId="5728"/>
    <cellStyle name="Normal 21 8" xfId="3478"/>
    <cellStyle name="Normal 22" xfId="196"/>
    <cellStyle name="Normal 23" xfId="191"/>
    <cellStyle name="Normal 25" xfId="133"/>
    <cellStyle name="Normal 25 2" xfId="182"/>
    <cellStyle name="Normal 25 2 2" xfId="380"/>
    <cellStyle name="Normal 25 2 2 2" xfId="764"/>
    <cellStyle name="Normal 25 2 2 2 2" xfId="1889"/>
    <cellStyle name="Normal 25 2 2 2 2 2" xfId="5264"/>
    <cellStyle name="Normal 25 2 2 2 3" xfId="3014"/>
    <cellStyle name="Normal 25 2 2 2 3 2" xfId="6389"/>
    <cellStyle name="Normal 25 2 2 2 4" xfId="4139"/>
    <cellStyle name="Normal 25 2 2 3" xfId="1132"/>
    <cellStyle name="Normal 25 2 2 3 2" xfId="2257"/>
    <cellStyle name="Normal 25 2 2 3 2 2" xfId="5632"/>
    <cellStyle name="Normal 25 2 2 3 3" xfId="3382"/>
    <cellStyle name="Normal 25 2 2 3 3 2" xfId="6757"/>
    <cellStyle name="Normal 25 2 2 3 4" xfId="4507"/>
    <cellStyle name="Normal 25 2 2 4" xfId="1507"/>
    <cellStyle name="Normal 25 2 2 4 2" xfId="4882"/>
    <cellStyle name="Normal 25 2 2 5" xfId="2632"/>
    <cellStyle name="Normal 25 2 2 5 2" xfId="6007"/>
    <cellStyle name="Normal 25 2 2 6" xfId="3757"/>
    <cellStyle name="Normal 25 2 3" xfId="569"/>
    <cellStyle name="Normal 25 2 3 2" xfId="1694"/>
    <cellStyle name="Normal 25 2 3 2 2" xfId="5069"/>
    <cellStyle name="Normal 25 2 3 3" xfId="2819"/>
    <cellStyle name="Normal 25 2 3 3 2" xfId="6194"/>
    <cellStyle name="Normal 25 2 3 4" xfId="3944"/>
    <cellStyle name="Normal 25 2 4" xfId="943"/>
    <cellStyle name="Normal 25 2 4 2" xfId="2068"/>
    <cellStyle name="Normal 25 2 4 2 2" xfId="5443"/>
    <cellStyle name="Normal 25 2 4 3" xfId="3193"/>
    <cellStyle name="Normal 25 2 4 3 2" xfId="6568"/>
    <cellStyle name="Normal 25 2 4 4" xfId="4318"/>
    <cellStyle name="Normal 25 2 5" xfId="1318"/>
    <cellStyle name="Normal 25 2 5 2" xfId="4693"/>
    <cellStyle name="Normal 25 2 6" xfId="2443"/>
    <cellStyle name="Normal 25 2 6 2" xfId="5818"/>
    <cellStyle name="Normal 25 2 7" xfId="3568"/>
    <cellStyle name="Normal 25 3" xfId="331"/>
    <cellStyle name="Normal 25 3 2" xfId="715"/>
    <cellStyle name="Normal 25 3 2 2" xfId="1840"/>
    <cellStyle name="Normal 25 3 2 2 2" xfId="5215"/>
    <cellStyle name="Normal 25 3 2 3" xfId="2965"/>
    <cellStyle name="Normal 25 3 2 3 2" xfId="6340"/>
    <cellStyle name="Normal 25 3 2 4" xfId="4090"/>
    <cellStyle name="Normal 25 3 3" xfId="1083"/>
    <cellStyle name="Normal 25 3 3 2" xfId="2208"/>
    <cellStyle name="Normal 25 3 3 2 2" xfId="5583"/>
    <cellStyle name="Normal 25 3 3 3" xfId="3333"/>
    <cellStyle name="Normal 25 3 3 3 2" xfId="6708"/>
    <cellStyle name="Normal 25 3 3 4" xfId="4458"/>
    <cellStyle name="Normal 25 3 4" xfId="1458"/>
    <cellStyle name="Normal 25 3 4 2" xfId="4833"/>
    <cellStyle name="Normal 25 3 5" xfId="2583"/>
    <cellStyle name="Normal 25 3 5 2" xfId="5958"/>
    <cellStyle name="Normal 25 3 6" xfId="3708"/>
    <cellStyle name="Normal 25 4" xfId="520"/>
    <cellStyle name="Normal 25 4 2" xfId="1645"/>
    <cellStyle name="Normal 25 4 2 2" xfId="5020"/>
    <cellStyle name="Normal 25 4 3" xfId="2770"/>
    <cellStyle name="Normal 25 4 3 2" xfId="6145"/>
    <cellStyle name="Normal 25 4 4" xfId="3895"/>
    <cellStyle name="Normal 25 5" xfId="894"/>
    <cellStyle name="Normal 25 5 2" xfId="2019"/>
    <cellStyle name="Normal 25 5 2 2" xfId="5394"/>
    <cellStyle name="Normal 25 5 3" xfId="3144"/>
    <cellStyle name="Normal 25 5 3 2" xfId="6519"/>
    <cellStyle name="Normal 25 5 4" xfId="4269"/>
    <cellStyle name="Normal 25 6" xfId="1269"/>
    <cellStyle name="Normal 25 6 2" xfId="4644"/>
    <cellStyle name="Normal 25 7" xfId="2394"/>
    <cellStyle name="Normal 25 7 2" xfId="5769"/>
    <cellStyle name="Normal 25 8" xfId="3519"/>
    <cellStyle name="Normal 26" xfId="134"/>
    <cellStyle name="Normal 26 2" xfId="183"/>
    <cellStyle name="Normal 26 2 2" xfId="381"/>
    <cellStyle name="Normal 26 2 2 2" xfId="765"/>
    <cellStyle name="Normal 26 2 2 2 2" xfId="1890"/>
    <cellStyle name="Normal 26 2 2 2 2 2" xfId="5265"/>
    <cellStyle name="Normal 26 2 2 2 3" xfId="3015"/>
    <cellStyle name="Normal 26 2 2 2 3 2" xfId="6390"/>
    <cellStyle name="Normal 26 2 2 2 4" xfId="4140"/>
    <cellStyle name="Normal 26 2 2 3" xfId="1133"/>
    <cellStyle name="Normal 26 2 2 3 2" xfId="2258"/>
    <cellStyle name="Normal 26 2 2 3 2 2" xfId="5633"/>
    <cellStyle name="Normal 26 2 2 3 3" xfId="3383"/>
    <cellStyle name="Normal 26 2 2 3 3 2" xfId="6758"/>
    <cellStyle name="Normal 26 2 2 3 4" xfId="4508"/>
    <cellStyle name="Normal 26 2 2 4" xfId="1508"/>
    <cellStyle name="Normal 26 2 2 4 2" xfId="4883"/>
    <cellStyle name="Normal 26 2 2 5" xfId="2633"/>
    <cellStyle name="Normal 26 2 2 5 2" xfId="6008"/>
    <cellStyle name="Normal 26 2 2 6" xfId="3758"/>
    <cellStyle name="Normal 26 2 3" xfId="570"/>
    <cellStyle name="Normal 26 2 3 2" xfId="1695"/>
    <cellStyle name="Normal 26 2 3 2 2" xfId="5070"/>
    <cellStyle name="Normal 26 2 3 3" xfId="2820"/>
    <cellStyle name="Normal 26 2 3 3 2" xfId="6195"/>
    <cellStyle name="Normal 26 2 3 4" xfId="3945"/>
    <cellStyle name="Normal 26 2 4" xfId="944"/>
    <cellStyle name="Normal 26 2 4 2" xfId="2069"/>
    <cellStyle name="Normal 26 2 4 2 2" xfId="5444"/>
    <cellStyle name="Normal 26 2 4 3" xfId="3194"/>
    <cellStyle name="Normal 26 2 4 3 2" xfId="6569"/>
    <cellStyle name="Normal 26 2 4 4" xfId="4319"/>
    <cellStyle name="Normal 26 2 5" xfId="1319"/>
    <cellStyle name="Normal 26 2 5 2" xfId="4694"/>
    <cellStyle name="Normal 26 2 6" xfId="2444"/>
    <cellStyle name="Normal 26 2 6 2" xfId="5819"/>
    <cellStyle name="Normal 26 2 7" xfId="3569"/>
    <cellStyle name="Normal 26 3" xfId="332"/>
    <cellStyle name="Normal 26 3 2" xfId="716"/>
    <cellStyle name="Normal 26 3 2 2" xfId="1841"/>
    <cellStyle name="Normal 26 3 2 2 2" xfId="5216"/>
    <cellStyle name="Normal 26 3 2 3" xfId="2966"/>
    <cellStyle name="Normal 26 3 2 3 2" xfId="6341"/>
    <cellStyle name="Normal 26 3 2 4" xfId="4091"/>
    <cellStyle name="Normal 26 3 3" xfId="1084"/>
    <cellStyle name="Normal 26 3 3 2" xfId="2209"/>
    <cellStyle name="Normal 26 3 3 2 2" xfId="5584"/>
    <cellStyle name="Normal 26 3 3 3" xfId="3334"/>
    <cellStyle name="Normal 26 3 3 3 2" xfId="6709"/>
    <cellStyle name="Normal 26 3 3 4" xfId="4459"/>
    <cellStyle name="Normal 26 3 4" xfId="1459"/>
    <cellStyle name="Normal 26 3 4 2" xfId="4834"/>
    <cellStyle name="Normal 26 3 5" xfId="2584"/>
    <cellStyle name="Normal 26 3 5 2" xfId="5959"/>
    <cellStyle name="Normal 26 3 6" xfId="3709"/>
    <cellStyle name="Normal 26 4" xfId="521"/>
    <cellStyle name="Normal 26 4 2" xfId="1646"/>
    <cellStyle name="Normal 26 4 2 2" xfId="5021"/>
    <cellStyle name="Normal 26 4 3" xfId="2771"/>
    <cellStyle name="Normal 26 4 3 2" xfId="6146"/>
    <cellStyle name="Normal 26 4 4" xfId="3896"/>
    <cellStyle name="Normal 26 5" xfId="895"/>
    <cellStyle name="Normal 26 5 2" xfId="2020"/>
    <cellStyle name="Normal 26 5 2 2" xfId="5395"/>
    <cellStyle name="Normal 26 5 3" xfId="3145"/>
    <cellStyle name="Normal 26 5 3 2" xfId="6520"/>
    <cellStyle name="Normal 26 5 4" xfId="4270"/>
    <cellStyle name="Normal 26 6" xfId="1270"/>
    <cellStyle name="Normal 26 6 2" xfId="4645"/>
    <cellStyle name="Normal 26 7" xfId="2395"/>
    <cellStyle name="Normal 26 7 2" xfId="5770"/>
    <cellStyle name="Normal 26 8" xfId="3520"/>
    <cellStyle name="Normal 27" xfId="143"/>
    <cellStyle name="Normal 27 2" xfId="184"/>
    <cellStyle name="Normal 27 2 2" xfId="382"/>
    <cellStyle name="Normal 27 2 2 2" xfId="766"/>
    <cellStyle name="Normal 27 2 2 2 2" xfId="1891"/>
    <cellStyle name="Normal 27 2 2 2 2 2" xfId="5266"/>
    <cellStyle name="Normal 27 2 2 2 3" xfId="3016"/>
    <cellStyle name="Normal 27 2 2 2 3 2" xfId="6391"/>
    <cellStyle name="Normal 27 2 2 2 4" xfId="4141"/>
    <cellStyle name="Normal 27 2 2 3" xfId="1134"/>
    <cellStyle name="Normal 27 2 2 3 2" xfId="2259"/>
    <cellStyle name="Normal 27 2 2 3 2 2" xfId="5634"/>
    <cellStyle name="Normal 27 2 2 3 3" xfId="3384"/>
    <cellStyle name="Normal 27 2 2 3 3 2" xfId="6759"/>
    <cellStyle name="Normal 27 2 2 3 4" xfId="4509"/>
    <cellStyle name="Normal 27 2 2 4" xfId="1509"/>
    <cellStyle name="Normal 27 2 2 4 2" xfId="4884"/>
    <cellStyle name="Normal 27 2 2 5" xfId="2634"/>
    <cellStyle name="Normal 27 2 2 5 2" xfId="6009"/>
    <cellStyle name="Normal 27 2 2 6" xfId="3759"/>
    <cellStyle name="Normal 27 2 3" xfId="571"/>
    <cellStyle name="Normal 27 2 3 2" xfId="1696"/>
    <cellStyle name="Normal 27 2 3 2 2" xfId="5071"/>
    <cellStyle name="Normal 27 2 3 3" xfId="2821"/>
    <cellStyle name="Normal 27 2 3 3 2" xfId="6196"/>
    <cellStyle name="Normal 27 2 3 4" xfId="3946"/>
    <cellStyle name="Normal 27 2 4" xfId="945"/>
    <cellStyle name="Normal 27 2 4 2" xfId="2070"/>
    <cellStyle name="Normal 27 2 4 2 2" xfId="5445"/>
    <cellStyle name="Normal 27 2 4 3" xfId="3195"/>
    <cellStyle name="Normal 27 2 4 3 2" xfId="6570"/>
    <cellStyle name="Normal 27 2 4 4" xfId="4320"/>
    <cellStyle name="Normal 27 2 5" xfId="1320"/>
    <cellStyle name="Normal 27 2 5 2" xfId="4695"/>
    <cellStyle name="Normal 27 2 6" xfId="2445"/>
    <cellStyle name="Normal 27 2 6 2" xfId="5820"/>
    <cellStyle name="Normal 27 2 7" xfId="3570"/>
    <cellStyle name="Normal 27 3" xfId="341"/>
    <cellStyle name="Normal 27 3 2" xfId="725"/>
    <cellStyle name="Normal 27 3 2 2" xfId="1850"/>
    <cellStyle name="Normal 27 3 2 2 2" xfId="5225"/>
    <cellStyle name="Normal 27 3 2 3" xfId="2975"/>
    <cellStyle name="Normal 27 3 2 3 2" xfId="6350"/>
    <cellStyle name="Normal 27 3 2 4" xfId="4100"/>
    <cellStyle name="Normal 27 3 3" xfId="1093"/>
    <cellStyle name="Normal 27 3 3 2" xfId="2218"/>
    <cellStyle name="Normal 27 3 3 2 2" xfId="5593"/>
    <cellStyle name="Normal 27 3 3 3" xfId="3343"/>
    <cellStyle name="Normal 27 3 3 3 2" xfId="6718"/>
    <cellStyle name="Normal 27 3 3 4" xfId="4468"/>
    <cellStyle name="Normal 27 3 4" xfId="1468"/>
    <cellStyle name="Normal 27 3 4 2" xfId="4843"/>
    <cellStyle name="Normal 27 3 5" xfId="2593"/>
    <cellStyle name="Normal 27 3 5 2" xfId="5968"/>
    <cellStyle name="Normal 27 3 6" xfId="3718"/>
    <cellStyle name="Normal 27 4" xfId="530"/>
    <cellStyle name="Normal 27 4 2" xfId="1655"/>
    <cellStyle name="Normal 27 4 2 2" xfId="5030"/>
    <cellStyle name="Normal 27 4 3" xfId="2780"/>
    <cellStyle name="Normal 27 4 3 2" xfId="6155"/>
    <cellStyle name="Normal 27 4 4" xfId="3905"/>
    <cellStyle name="Normal 27 5" xfId="904"/>
    <cellStyle name="Normal 27 5 2" xfId="2029"/>
    <cellStyle name="Normal 27 5 2 2" xfId="5404"/>
    <cellStyle name="Normal 27 5 3" xfId="3154"/>
    <cellStyle name="Normal 27 5 3 2" xfId="6529"/>
    <cellStyle name="Normal 27 5 4" xfId="4279"/>
    <cellStyle name="Normal 27 6" xfId="1279"/>
    <cellStyle name="Normal 27 6 2" xfId="4654"/>
    <cellStyle name="Normal 27 7" xfId="2404"/>
    <cellStyle name="Normal 27 7 2" xfId="5779"/>
    <cellStyle name="Normal 27 8" xfId="3529"/>
    <cellStyle name="Normal 28" xfId="160"/>
    <cellStyle name="Normal 28 2" xfId="358"/>
    <cellStyle name="Normal 28 2 2" xfId="742"/>
    <cellStyle name="Normal 28 2 2 2" xfId="1867"/>
    <cellStyle name="Normal 28 2 2 2 2" xfId="5242"/>
    <cellStyle name="Normal 28 2 2 3" xfId="2992"/>
    <cellStyle name="Normal 28 2 2 3 2" xfId="6367"/>
    <cellStyle name="Normal 28 2 2 4" xfId="4117"/>
    <cellStyle name="Normal 28 2 3" xfId="1110"/>
    <cellStyle name="Normal 28 2 3 2" xfId="2235"/>
    <cellStyle name="Normal 28 2 3 2 2" xfId="5610"/>
    <cellStyle name="Normal 28 2 3 3" xfId="3360"/>
    <cellStyle name="Normal 28 2 3 3 2" xfId="6735"/>
    <cellStyle name="Normal 28 2 3 4" xfId="4485"/>
    <cellStyle name="Normal 28 2 4" xfId="1485"/>
    <cellStyle name="Normal 28 2 4 2" xfId="4860"/>
    <cellStyle name="Normal 28 2 5" xfId="2610"/>
    <cellStyle name="Normal 28 2 5 2" xfId="5985"/>
    <cellStyle name="Normal 28 2 6" xfId="3735"/>
    <cellStyle name="Normal 28 3" xfId="547"/>
    <cellStyle name="Normal 28 3 2" xfId="1672"/>
    <cellStyle name="Normal 28 3 2 2" xfId="5047"/>
    <cellStyle name="Normal 28 3 3" xfId="2797"/>
    <cellStyle name="Normal 28 3 3 2" xfId="6172"/>
    <cellStyle name="Normal 28 3 4" xfId="3922"/>
    <cellStyle name="Normal 28 4" xfId="921"/>
    <cellStyle name="Normal 28 4 2" xfId="2046"/>
    <cellStyle name="Normal 28 4 2 2" xfId="5421"/>
    <cellStyle name="Normal 28 4 3" xfId="3171"/>
    <cellStyle name="Normal 28 4 3 2" xfId="6546"/>
    <cellStyle name="Normal 28 4 4" xfId="4296"/>
    <cellStyle name="Normal 28 5" xfId="1296"/>
    <cellStyle name="Normal 28 5 2" xfId="4671"/>
    <cellStyle name="Normal 28 6" xfId="2421"/>
    <cellStyle name="Normal 28 6 2" xfId="5796"/>
    <cellStyle name="Normal 28 7" xfId="3546"/>
    <cellStyle name="Normal 3" xfId="2"/>
    <cellStyle name="Normal 3 10" xfId="84"/>
    <cellStyle name="Normal 3 10 2" xfId="282"/>
    <cellStyle name="Normal 3 10 2 2" xfId="666"/>
    <cellStyle name="Normal 3 10 2 2 2" xfId="1791"/>
    <cellStyle name="Normal 3 10 2 2 2 2" xfId="5166"/>
    <cellStyle name="Normal 3 10 2 2 3" xfId="2916"/>
    <cellStyle name="Normal 3 10 2 2 3 2" xfId="6291"/>
    <cellStyle name="Normal 3 10 2 2 4" xfId="4041"/>
    <cellStyle name="Normal 3 10 2 3" xfId="1034"/>
    <cellStyle name="Normal 3 10 2 3 2" xfId="2159"/>
    <cellStyle name="Normal 3 10 2 3 2 2" xfId="5534"/>
    <cellStyle name="Normal 3 10 2 3 3" xfId="3284"/>
    <cellStyle name="Normal 3 10 2 3 3 2" xfId="6659"/>
    <cellStyle name="Normal 3 10 2 3 4" xfId="4409"/>
    <cellStyle name="Normal 3 10 2 4" xfId="1409"/>
    <cellStyle name="Normal 3 10 2 4 2" xfId="4784"/>
    <cellStyle name="Normal 3 10 2 5" xfId="2534"/>
    <cellStyle name="Normal 3 10 2 5 2" xfId="5909"/>
    <cellStyle name="Normal 3 10 2 6" xfId="3659"/>
    <cellStyle name="Normal 3 10 3" xfId="471"/>
    <cellStyle name="Normal 3 10 3 2" xfId="1596"/>
    <cellStyle name="Normal 3 10 3 2 2" xfId="4971"/>
    <cellStyle name="Normal 3 10 3 3" xfId="2721"/>
    <cellStyle name="Normal 3 10 3 3 2" xfId="6096"/>
    <cellStyle name="Normal 3 10 3 4" xfId="3846"/>
    <cellStyle name="Normal 3 10 4" xfId="845"/>
    <cellStyle name="Normal 3 10 4 2" xfId="1970"/>
    <cellStyle name="Normal 3 10 4 2 2" xfId="5345"/>
    <cellStyle name="Normal 3 10 4 3" xfId="3095"/>
    <cellStyle name="Normal 3 10 4 3 2" xfId="6470"/>
    <cellStyle name="Normal 3 10 4 4" xfId="4220"/>
    <cellStyle name="Normal 3 10 5" xfId="1220"/>
    <cellStyle name="Normal 3 10 5 2" xfId="4595"/>
    <cellStyle name="Normal 3 10 6" xfId="2345"/>
    <cellStyle name="Normal 3 10 6 2" xfId="5720"/>
    <cellStyle name="Normal 3 10 7" xfId="3470"/>
    <cellStyle name="Normal 3 11" xfId="93"/>
    <cellStyle name="Normal 3 11 2" xfId="291"/>
    <cellStyle name="Normal 3 11 2 2" xfId="675"/>
    <cellStyle name="Normal 3 11 2 2 2" xfId="1800"/>
    <cellStyle name="Normal 3 11 2 2 2 2" xfId="5175"/>
    <cellStyle name="Normal 3 11 2 2 3" xfId="2925"/>
    <cellStyle name="Normal 3 11 2 2 3 2" xfId="6300"/>
    <cellStyle name="Normal 3 11 2 2 4" xfId="4050"/>
    <cellStyle name="Normal 3 11 2 3" xfId="1043"/>
    <cellStyle name="Normal 3 11 2 3 2" xfId="2168"/>
    <cellStyle name="Normal 3 11 2 3 2 2" xfId="5543"/>
    <cellStyle name="Normal 3 11 2 3 3" xfId="3293"/>
    <cellStyle name="Normal 3 11 2 3 3 2" xfId="6668"/>
    <cellStyle name="Normal 3 11 2 3 4" xfId="4418"/>
    <cellStyle name="Normal 3 11 2 4" xfId="1418"/>
    <cellStyle name="Normal 3 11 2 4 2" xfId="4793"/>
    <cellStyle name="Normal 3 11 2 5" xfId="2543"/>
    <cellStyle name="Normal 3 11 2 5 2" xfId="5918"/>
    <cellStyle name="Normal 3 11 2 6" xfId="3668"/>
    <cellStyle name="Normal 3 11 3" xfId="480"/>
    <cellStyle name="Normal 3 11 3 2" xfId="1605"/>
    <cellStyle name="Normal 3 11 3 2 2" xfId="4980"/>
    <cellStyle name="Normal 3 11 3 3" xfId="2730"/>
    <cellStyle name="Normal 3 11 3 3 2" xfId="6105"/>
    <cellStyle name="Normal 3 11 3 4" xfId="3855"/>
    <cellStyle name="Normal 3 11 4" xfId="854"/>
    <cellStyle name="Normal 3 11 4 2" xfId="1979"/>
    <cellStyle name="Normal 3 11 4 2 2" xfId="5354"/>
    <cellStyle name="Normal 3 11 4 3" xfId="3104"/>
    <cellStyle name="Normal 3 11 4 3 2" xfId="6479"/>
    <cellStyle name="Normal 3 11 4 4" xfId="4229"/>
    <cellStyle name="Normal 3 11 5" xfId="1229"/>
    <cellStyle name="Normal 3 11 5 2" xfId="4604"/>
    <cellStyle name="Normal 3 11 6" xfId="2354"/>
    <cellStyle name="Normal 3 11 6 2" xfId="5729"/>
    <cellStyle name="Normal 3 11 7" xfId="3479"/>
    <cellStyle name="Normal 3 12" xfId="101"/>
    <cellStyle name="Normal 3 12 2" xfId="299"/>
    <cellStyle name="Normal 3 12 2 2" xfId="683"/>
    <cellStyle name="Normal 3 12 2 2 2" xfId="1808"/>
    <cellStyle name="Normal 3 12 2 2 2 2" xfId="5183"/>
    <cellStyle name="Normal 3 12 2 2 3" xfId="2933"/>
    <cellStyle name="Normal 3 12 2 2 3 2" xfId="6308"/>
    <cellStyle name="Normal 3 12 2 2 4" xfId="4058"/>
    <cellStyle name="Normal 3 12 2 3" xfId="1051"/>
    <cellStyle name="Normal 3 12 2 3 2" xfId="2176"/>
    <cellStyle name="Normal 3 12 2 3 2 2" xfId="5551"/>
    <cellStyle name="Normal 3 12 2 3 3" xfId="3301"/>
    <cellStyle name="Normal 3 12 2 3 3 2" xfId="6676"/>
    <cellStyle name="Normal 3 12 2 3 4" xfId="4426"/>
    <cellStyle name="Normal 3 12 2 4" xfId="1426"/>
    <cellStyle name="Normal 3 12 2 4 2" xfId="4801"/>
    <cellStyle name="Normal 3 12 2 5" xfId="2551"/>
    <cellStyle name="Normal 3 12 2 5 2" xfId="5926"/>
    <cellStyle name="Normal 3 12 2 6" xfId="3676"/>
    <cellStyle name="Normal 3 12 3" xfId="488"/>
    <cellStyle name="Normal 3 12 3 2" xfId="1613"/>
    <cellStyle name="Normal 3 12 3 2 2" xfId="4988"/>
    <cellStyle name="Normal 3 12 3 3" xfId="2738"/>
    <cellStyle name="Normal 3 12 3 3 2" xfId="6113"/>
    <cellStyle name="Normal 3 12 3 4" xfId="3863"/>
    <cellStyle name="Normal 3 12 4" xfId="862"/>
    <cellStyle name="Normal 3 12 4 2" xfId="1987"/>
    <cellStyle name="Normal 3 12 4 2 2" xfId="5362"/>
    <cellStyle name="Normal 3 12 4 3" xfId="3112"/>
    <cellStyle name="Normal 3 12 4 3 2" xfId="6487"/>
    <cellStyle name="Normal 3 12 4 4" xfId="4237"/>
    <cellStyle name="Normal 3 12 5" xfId="1237"/>
    <cellStyle name="Normal 3 12 5 2" xfId="4612"/>
    <cellStyle name="Normal 3 12 6" xfId="2362"/>
    <cellStyle name="Normal 3 12 6 2" xfId="5737"/>
    <cellStyle name="Normal 3 12 7" xfId="3487"/>
    <cellStyle name="Normal 3 13" xfId="109"/>
    <cellStyle name="Normal 3 13 2" xfId="307"/>
    <cellStyle name="Normal 3 13 2 2" xfId="691"/>
    <cellStyle name="Normal 3 13 2 2 2" xfId="1816"/>
    <cellStyle name="Normal 3 13 2 2 2 2" xfId="5191"/>
    <cellStyle name="Normal 3 13 2 2 3" xfId="2941"/>
    <cellStyle name="Normal 3 13 2 2 3 2" xfId="6316"/>
    <cellStyle name="Normal 3 13 2 2 4" xfId="4066"/>
    <cellStyle name="Normal 3 13 2 3" xfId="1059"/>
    <cellStyle name="Normal 3 13 2 3 2" xfId="2184"/>
    <cellStyle name="Normal 3 13 2 3 2 2" xfId="5559"/>
    <cellStyle name="Normal 3 13 2 3 3" xfId="3309"/>
    <cellStyle name="Normal 3 13 2 3 3 2" xfId="6684"/>
    <cellStyle name="Normal 3 13 2 3 4" xfId="4434"/>
    <cellStyle name="Normal 3 13 2 4" xfId="1434"/>
    <cellStyle name="Normal 3 13 2 4 2" xfId="4809"/>
    <cellStyle name="Normal 3 13 2 5" xfId="2559"/>
    <cellStyle name="Normal 3 13 2 5 2" xfId="5934"/>
    <cellStyle name="Normal 3 13 2 6" xfId="3684"/>
    <cellStyle name="Normal 3 13 3" xfId="496"/>
    <cellStyle name="Normal 3 13 3 2" xfId="1621"/>
    <cellStyle name="Normal 3 13 3 2 2" xfId="4996"/>
    <cellStyle name="Normal 3 13 3 3" xfId="2746"/>
    <cellStyle name="Normal 3 13 3 3 2" xfId="6121"/>
    <cellStyle name="Normal 3 13 3 4" xfId="3871"/>
    <cellStyle name="Normal 3 13 4" xfId="870"/>
    <cellStyle name="Normal 3 13 4 2" xfId="1995"/>
    <cellStyle name="Normal 3 13 4 2 2" xfId="5370"/>
    <cellStyle name="Normal 3 13 4 3" xfId="3120"/>
    <cellStyle name="Normal 3 13 4 3 2" xfId="6495"/>
    <cellStyle name="Normal 3 13 4 4" xfId="4245"/>
    <cellStyle name="Normal 3 13 5" xfId="1245"/>
    <cellStyle name="Normal 3 13 5 2" xfId="4620"/>
    <cellStyle name="Normal 3 13 6" xfId="2370"/>
    <cellStyle name="Normal 3 13 6 2" xfId="5745"/>
    <cellStyle name="Normal 3 13 7" xfId="3495"/>
    <cellStyle name="Normal 3 14" xfId="117"/>
    <cellStyle name="Normal 3 14 2" xfId="315"/>
    <cellStyle name="Normal 3 14 2 2" xfId="699"/>
    <cellStyle name="Normal 3 14 2 2 2" xfId="1824"/>
    <cellStyle name="Normal 3 14 2 2 2 2" xfId="5199"/>
    <cellStyle name="Normal 3 14 2 2 3" xfId="2949"/>
    <cellStyle name="Normal 3 14 2 2 3 2" xfId="6324"/>
    <cellStyle name="Normal 3 14 2 2 4" xfId="4074"/>
    <cellStyle name="Normal 3 14 2 3" xfId="1067"/>
    <cellStyle name="Normal 3 14 2 3 2" xfId="2192"/>
    <cellStyle name="Normal 3 14 2 3 2 2" xfId="5567"/>
    <cellStyle name="Normal 3 14 2 3 3" xfId="3317"/>
    <cellStyle name="Normal 3 14 2 3 3 2" xfId="6692"/>
    <cellStyle name="Normal 3 14 2 3 4" xfId="4442"/>
    <cellStyle name="Normal 3 14 2 4" xfId="1442"/>
    <cellStyle name="Normal 3 14 2 4 2" xfId="4817"/>
    <cellStyle name="Normal 3 14 2 5" xfId="2567"/>
    <cellStyle name="Normal 3 14 2 5 2" xfId="5942"/>
    <cellStyle name="Normal 3 14 2 6" xfId="3692"/>
    <cellStyle name="Normal 3 14 3" xfId="504"/>
    <cellStyle name="Normal 3 14 3 2" xfId="1629"/>
    <cellStyle name="Normal 3 14 3 2 2" xfId="5004"/>
    <cellStyle name="Normal 3 14 3 3" xfId="2754"/>
    <cellStyle name="Normal 3 14 3 3 2" xfId="6129"/>
    <cellStyle name="Normal 3 14 3 4" xfId="3879"/>
    <cellStyle name="Normal 3 14 4" xfId="878"/>
    <cellStyle name="Normal 3 14 4 2" xfId="2003"/>
    <cellStyle name="Normal 3 14 4 2 2" xfId="5378"/>
    <cellStyle name="Normal 3 14 4 3" xfId="3128"/>
    <cellStyle name="Normal 3 14 4 3 2" xfId="6503"/>
    <cellStyle name="Normal 3 14 4 4" xfId="4253"/>
    <cellStyle name="Normal 3 14 5" xfId="1253"/>
    <cellStyle name="Normal 3 14 5 2" xfId="4628"/>
    <cellStyle name="Normal 3 14 6" xfId="2378"/>
    <cellStyle name="Normal 3 14 6 2" xfId="5753"/>
    <cellStyle name="Normal 3 14 7" xfId="3503"/>
    <cellStyle name="Normal 3 15" xfId="125"/>
    <cellStyle name="Normal 3 15 2" xfId="323"/>
    <cellStyle name="Normal 3 15 2 2" xfId="707"/>
    <cellStyle name="Normal 3 15 2 2 2" xfId="1832"/>
    <cellStyle name="Normal 3 15 2 2 2 2" xfId="5207"/>
    <cellStyle name="Normal 3 15 2 2 3" xfId="2957"/>
    <cellStyle name="Normal 3 15 2 2 3 2" xfId="6332"/>
    <cellStyle name="Normal 3 15 2 2 4" xfId="4082"/>
    <cellStyle name="Normal 3 15 2 3" xfId="1075"/>
    <cellStyle name="Normal 3 15 2 3 2" xfId="2200"/>
    <cellStyle name="Normal 3 15 2 3 2 2" xfId="5575"/>
    <cellStyle name="Normal 3 15 2 3 3" xfId="3325"/>
    <cellStyle name="Normal 3 15 2 3 3 2" xfId="6700"/>
    <cellStyle name="Normal 3 15 2 3 4" xfId="4450"/>
    <cellStyle name="Normal 3 15 2 4" xfId="1450"/>
    <cellStyle name="Normal 3 15 2 4 2" xfId="4825"/>
    <cellStyle name="Normal 3 15 2 5" xfId="2575"/>
    <cellStyle name="Normal 3 15 2 5 2" xfId="5950"/>
    <cellStyle name="Normal 3 15 2 6" xfId="3700"/>
    <cellStyle name="Normal 3 15 3" xfId="512"/>
    <cellStyle name="Normal 3 15 3 2" xfId="1637"/>
    <cellStyle name="Normal 3 15 3 2 2" xfId="5012"/>
    <cellStyle name="Normal 3 15 3 3" xfId="2762"/>
    <cellStyle name="Normal 3 15 3 3 2" xfId="6137"/>
    <cellStyle name="Normal 3 15 3 4" xfId="3887"/>
    <cellStyle name="Normal 3 15 4" xfId="886"/>
    <cellStyle name="Normal 3 15 4 2" xfId="2011"/>
    <cellStyle name="Normal 3 15 4 2 2" xfId="5386"/>
    <cellStyle name="Normal 3 15 4 3" xfId="3136"/>
    <cellStyle name="Normal 3 15 4 3 2" xfId="6511"/>
    <cellStyle name="Normal 3 15 4 4" xfId="4261"/>
    <cellStyle name="Normal 3 15 5" xfId="1261"/>
    <cellStyle name="Normal 3 15 5 2" xfId="4636"/>
    <cellStyle name="Normal 3 15 6" xfId="2386"/>
    <cellStyle name="Normal 3 15 6 2" xfId="5761"/>
    <cellStyle name="Normal 3 15 7" xfId="3511"/>
    <cellStyle name="Normal 3 16" xfId="135"/>
    <cellStyle name="Normal 3 16 2" xfId="333"/>
    <cellStyle name="Normal 3 16 2 2" xfId="717"/>
    <cellStyle name="Normal 3 16 2 2 2" xfId="1842"/>
    <cellStyle name="Normal 3 16 2 2 2 2" xfId="5217"/>
    <cellStyle name="Normal 3 16 2 2 3" xfId="2967"/>
    <cellStyle name="Normal 3 16 2 2 3 2" xfId="6342"/>
    <cellStyle name="Normal 3 16 2 2 4" xfId="4092"/>
    <cellStyle name="Normal 3 16 2 3" xfId="1085"/>
    <cellStyle name="Normal 3 16 2 3 2" xfId="2210"/>
    <cellStyle name="Normal 3 16 2 3 2 2" xfId="5585"/>
    <cellStyle name="Normal 3 16 2 3 3" xfId="3335"/>
    <cellStyle name="Normal 3 16 2 3 3 2" xfId="6710"/>
    <cellStyle name="Normal 3 16 2 3 4" xfId="4460"/>
    <cellStyle name="Normal 3 16 2 4" xfId="1460"/>
    <cellStyle name="Normal 3 16 2 4 2" xfId="4835"/>
    <cellStyle name="Normal 3 16 2 5" xfId="2585"/>
    <cellStyle name="Normal 3 16 2 5 2" xfId="5960"/>
    <cellStyle name="Normal 3 16 2 6" xfId="3710"/>
    <cellStyle name="Normal 3 16 3" xfId="522"/>
    <cellStyle name="Normal 3 16 3 2" xfId="1647"/>
    <cellStyle name="Normal 3 16 3 2 2" xfId="5022"/>
    <cellStyle name="Normal 3 16 3 3" xfId="2772"/>
    <cellStyle name="Normal 3 16 3 3 2" xfId="6147"/>
    <cellStyle name="Normal 3 16 3 4" xfId="3897"/>
    <cellStyle name="Normal 3 16 4" xfId="896"/>
    <cellStyle name="Normal 3 16 4 2" xfId="2021"/>
    <cellStyle name="Normal 3 16 4 2 2" xfId="5396"/>
    <cellStyle name="Normal 3 16 4 3" xfId="3146"/>
    <cellStyle name="Normal 3 16 4 3 2" xfId="6521"/>
    <cellStyle name="Normal 3 16 4 4" xfId="4271"/>
    <cellStyle name="Normal 3 16 5" xfId="1271"/>
    <cellStyle name="Normal 3 16 5 2" xfId="4646"/>
    <cellStyle name="Normal 3 16 6" xfId="2396"/>
    <cellStyle name="Normal 3 16 6 2" xfId="5771"/>
    <cellStyle name="Normal 3 16 7" xfId="3521"/>
    <cellStyle name="Normal 3 17" xfId="144"/>
    <cellStyle name="Normal 3 17 2" xfId="342"/>
    <cellStyle name="Normal 3 17 2 2" xfId="726"/>
    <cellStyle name="Normal 3 17 2 2 2" xfId="1851"/>
    <cellStyle name="Normal 3 17 2 2 2 2" xfId="5226"/>
    <cellStyle name="Normal 3 17 2 2 3" xfId="2976"/>
    <cellStyle name="Normal 3 17 2 2 3 2" xfId="6351"/>
    <cellStyle name="Normal 3 17 2 2 4" xfId="4101"/>
    <cellStyle name="Normal 3 17 2 3" xfId="1094"/>
    <cellStyle name="Normal 3 17 2 3 2" xfId="2219"/>
    <cellStyle name="Normal 3 17 2 3 2 2" xfId="5594"/>
    <cellStyle name="Normal 3 17 2 3 3" xfId="3344"/>
    <cellStyle name="Normal 3 17 2 3 3 2" xfId="6719"/>
    <cellStyle name="Normal 3 17 2 3 4" xfId="4469"/>
    <cellStyle name="Normal 3 17 2 4" xfId="1469"/>
    <cellStyle name="Normal 3 17 2 4 2" xfId="4844"/>
    <cellStyle name="Normal 3 17 2 5" xfId="2594"/>
    <cellStyle name="Normal 3 17 2 5 2" xfId="5969"/>
    <cellStyle name="Normal 3 17 2 6" xfId="3719"/>
    <cellStyle name="Normal 3 17 3" xfId="531"/>
    <cellStyle name="Normal 3 17 3 2" xfId="1656"/>
    <cellStyle name="Normal 3 17 3 2 2" xfId="5031"/>
    <cellStyle name="Normal 3 17 3 3" xfId="2781"/>
    <cellStyle name="Normal 3 17 3 3 2" xfId="6156"/>
    <cellStyle name="Normal 3 17 3 4" xfId="3906"/>
    <cellStyle name="Normal 3 17 4" xfId="905"/>
    <cellStyle name="Normal 3 17 4 2" xfId="2030"/>
    <cellStyle name="Normal 3 17 4 2 2" xfId="5405"/>
    <cellStyle name="Normal 3 17 4 3" xfId="3155"/>
    <cellStyle name="Normal 3 17 4 3 2" xfId="6530"/>
    <cellStyle name="Normal 3 17 4 4" xfId="4280"/>
    <cellStyle name="Normal 3 17 5" xfId="1280"/>
    <cellStyle name="Normal 3 17 5 2" xfId="4655"/>
    <cellStyle name="Normal 3 17 6" xfId="2405"/>
    <cellStyle name="Normal 3 17 6 2" xfId="5780"/>
    <cellStyle name="Normal 3 17 7" xfId="3530"/>
    <cellStyle name="Normal 3 18" xfId="152"/>
    <cellStyle name="Normal 3 18 2" xfId="350"/>
    <cellStyle name="Normal 3 18 2 2" xfId="734"/>
    <cellStyle name="Normal 3 18 2 2 2" xfId="1859"/>
    <cellStyle name="Normal 3 18 2 2 2 2" xfId="5234"/>
    <cellStyle name="Normal 3 18 2 2 3" xfId="2984"/>
    <cellStyle name="Normal 3 18 2 2 3 2" xfId="6359"/>
    <cellStyle name="Normal 3 18 2 2 4" xfId="4109"/>
    <cellStyle name="Normal 3 18 2 3" xfId="1102"/>
    <cellStyle name="Normal 3 18 2 3 2" xfId="2227"/>
    <cellStyle name="Normal 3 18 2 3 2 2" xfId="5602"/>
    <cellStyle name="Normal 3 18 2 3 3" xfId="3352"/>
    <cellStyle name="Normal 3 18 2 3 3 2" xfId="6727"/>
    <cellStyle name="Normal 3 18 2 3 4" xfId="4477"/>
    <cellStyle name="Normal 3 18 2 4" xfId="1477"/>
    <cellStyle name="Normal 3 18 2 4 2" xfId="4852"/>
    <cellStyle name="Normal 3 18 2 5" xfId="2602"/>
    <cellStyle name="Normal 3 18 2 5 2" xfId="5977"/>
    <cellStyle name="Normal 3 18 2 6" xfId="3727"/>
    <cellStyle name="Normal 3 18 3" xfId="539"/>
    <cellStyle name="Normal 3 18 3 2" xfId="1664"/>
    <cellStyle name="Normal 3 18 3 2 2" xfId="5039"/>
    <cellStyle name="Normal 3 18 3 3" xfId="2789"/>
    <cellStyle name="Normal 3 18 3 3 2" xfId="6164"/>
    <cellStyle name="Normal 3 18 3 4" xfId="3914"/>
    <cellStyle name="Normal 3 18 4" xfId="913"/>
    <cellStyle name="Normal 3 18 4 2" xfId="2038"/>
    <cellStyle name="Normal 3 18 4 2 2" xfId="5413"/>
    <cellStyle name="Normal 3 18 4 3" xfId="3163"/>
    <cellStyle name="Normal 3 18 4 3 2" xfId="6538"/>
    <cellStyle name="Normal 3 18 4 4" xfId="4288"/>
    <cellStyle name="Normal 3 18 5" xfId="1288"/>
    <cellStyle name="Normal 3 18 5 2" xfId="4663"/>
    <cellStyle name="Normal 3 18 6" xfId="2413"/>
    <cellStyle name="Normal 3 18 6 2" xfId="5788"/>
    <cellStyle name="Normal 3 18 7" xfId="3538"/>
    <cellStyle name="Normal 3 19" xfId="161"/>
    <cellStyle name="Normal 3 19 2" xfId="359"/>
    <cellStyle name="Normal 3 19 2 2" xfId="743"/>
    <cellStyle name="Normal 3 19 2 2 2" xfId="1868"/>
    <cellStyle name="Normal 3 19 2 2 2 2" xfId="5243"/>
    <cellStyle name="Normal 3 19 2 2 3" xfId="2993"/>
    <cellStyle name="Normal 3 19 2 2 3 2" xfId="6368"/>
    <cellStyle name="Normal 3 19 2 2 4" xfId="4118"/>
    <cellStyle name="Normal 3 19 2 3" xfId="1111"/>
    <cellStyle name="Normal 3 19 2 3 2" xfId="2236"/>
    <cellStyle name="Normal 3 19 2 3 2 2" xfId="5611"/>
    <cellStyle name="Normal 3 19 2 3 3" xfId="3361"/>
    <cellStyle name="Normal 3 19 2 3 3 2" xfId="6736"/>
    <cellStyle name="Normal 3 19 2 3 4" xfId="4486"/>
    <cellStyle name="Normal 3 19 2 4" xfId="1486"/>
    <cellStyle name="Normal 3 19 2 4 2" xfId="4861"/>
    <cellStyle name="Normal 3 19 2 5" xfId="2611"/>
    <cellStyle name="Normal 3 19 2 5 2" xfId="5986"/>
    <cellStyle name="Normal 3 19 2 6" xfId="3736"/>
    <cellStyle name="Normal 3 19 3" xfId="548"/>
    <cellStyle name="Normal 3 19 3 2" xfId="1673"/>
    <cellStyle name="Normal 3 19 3 2 2" xfId="5048"/>
    <cellStyle name="Normal 3 19 3 3" xfId="2798"/>
    <cellStyle name="Normal 3 19 3 3 2" xfId="6173"/>
    <cellStyle name="Normal 3 19 3 4" xfId="3923"/>
    <cellStyle name="Normal 3 19 4" xfId="922"/>
    <cellStyle name="Normal 3 19 4 2" xfId="2047"/>
    <cellStyle name="Normal 3 19 4 2 2" xfId="5422"/>
    <cellStyle name="Normal 3 19 4 3" xfId="3172"/>
    <cellStyle name="Normal 3 19 4 3 2" xfId="6547"/>
    <cellStyle name="Normal 3 19 4 4" xfId="4297"/>
    <cellStyle name="Normal 3 19 5" xfId="1297"/>
    <cellStyle name="Normal 3 19 5 2" xfId="4672"/>
    <cellStyle name="Normal 3 19 6" xfId="2422"/>
    <cellStyle name="Normal 3 19 6 2" xfId="5797"/>
    <cellStyle name="Normal 3 19 7" xfId="3547"/>
    <cellStyle name="Normal 3 2" xfId="11"/>
    <cellStyle name="Normal 3 2 2" xfId="209"/>
    <cellStyle name="Normal 3 2 2 2" xfId="593"/>
    <cellStyle name="Normal 3 2 2 2 2" xfId="1718"/>
    <cellStyle name="Normal 3 2 2 2 2 2" xfId="5093"/>
    <cellStyle name="Normal 3 2 2 2 3" xfId="2843"/>
    <cellStyle name="Normal 3 2 2 2 3 2" xfId="6218"/>
    <cellStyle name="Normal 3 2 2 2 4" xfId="3968"/>
    <cellStyle name="Normal 3 2 2 3" xfId="961"/>
    <cellStyle name="Normal 3 2 2 3 2" xfId="2086"/>
    <cellStyle name="Normal 3 2 2 3 2 2" xfId="5461"/>
    <cellStyle name="Normal 3 2 2 3 3" xfId="3211"/>
    <cellStyle name="Normal 3 2 2 3 3 2" xfId="6586"/>
    <cellStyle name="Normal 3 2 2 3 4" xfId="4336"/>
    <cellStyle name="Normal 3 2 2 4" xfId="1336"/>
    <cellStyle name="Normal 3 2 2 4 2" xfId="4711"/>
    <cellStyle name="Normal 3 2 2 5" xfId="2461"/>
    <cellStyle name="Normal 3 2 2 5 2" xfId="5836"/>
    <cellStyle name="Normal 3 2 2 6" xfId="3586"/>
    <cellStyle name="Normal 3 2 3" xfId="398"/>
    <cellStyle name="Normal 3 2 3 2" xfId="1523"/>
    <cellStyle name="Normal 3 2 3 2 2" xfId="4898"/>
    <cellStyle name="Normal 3 2 3 3" xfId="2648"/>
    <cellStyle name="Normal 3 2 3 3 2" xfId="6023"/>
    <cellStyle name="Normal 3 2 3 4" xfId="3773"/>
    <cellStyle name="Normal 3 2 4" xfId="772"/>
    <cellStyle name="Normal 3 2 4 2" xfId="1897"/>
    <cellStyle name="Normal 3 2 4 2 2" xfId="5272"/>
    <cellStyle name="Normal 3 2 4 3" xfId="3022"/>
    <cellStyle name="Normal 3 2 4 3 2" xfId="6397"/>
    <cellStyle name="Normal 3 2 4 4" xfId="4147"/>
    <cellStyle name="Normal 3 2 5" xfId="1147"/>
    <cellStyle name="Normal 3 2 5 2" xfId="4522"/>
    <cellStyle name="Normal 3 2 6" xfId="2272"/>
    <cellStyle name="Normal 3 2 6 2" xfId="5647"/>
    <cellStyle name="Normal 3 2 7" xfId="3397"/>
    <cellStyle name="Normal 3 20" xfId="199"/>
    <cellStyle name="Normal 3 20 2" xfId="583"/>
    <cellStyle name="Normal 3 20 2 2" xfId="1708"/>
    <cellStyle name="Normal 3 20 2 2 2" xfId="5083"/>
    <cellStyle name="Normal 3 20 2 3" xfId="2833"/>
    <cellStyle name="Normal 3 20 2 3 2" xfId="6208"/>
    <cellStyle name="Normal 3 20 2 4" xfId="3958"/>
    <cellStyle name="Normal 3 20 3" xfId="951"/>
    <cellStyle name="Normal 3 20 3 2" xfId="2076"/>
    <cellStyle name="Normal 3 20 3 2 2" xfId="5451"/>
    <cellStyle name="Normal 3 20 3 3" xfId="3201"/>
    <cellStyle name="Normal 3 20 3 3 2" xfId="6576"/>
    <cellStyle name="Normal 3 20 3 4" xfId="4326"/>
    <cellStyle name="Normal 3 20 4" xfId="1326"/>
    <cellStyle name="Normal 3 20 4 2" xfId="4701"/>
    <cellStyle name="Normal 3 20 5" xfId="2451"/>
    <cellStyle name="Normal 3 20 5 2" xfId="5826"/>
    <cellStyle name="Normal 3 20 6" xfId="3576"/>
    <cellStyle name="Normal 3 21" xfId="389"/>
    <cellStyle name="Normal 3 21 2" xfId="1514"/>
    <cellStyle name="Normal 3 21 2 2" xfId="4889"/>
    <cellStyle name="Normal 3 21 3" xfId="2639"/>
    <cellStyle name="Normal 3 21 3 2" xfId="6014"/>
    <cellStyle name="Normal 3 21 4" xfId="3764"/>
    <cellStyle name="Normal 3 22" xfId="577"/>
    <cellStyle name="Normal 3 22 2" xfId="1702"/>
    <cellStyle name="Normal 3 22 2 2" xfId="5077"/>
    <cellStyle name="Normal 3 22 3" xfId="2827"/>
    <cellStyle name="Normal 3 22 3 2" xfId="6202"/>
    <cellStyle name="Normal 3 22 4" xfId="3952"/>
    <cellStyle name="Normal 3 23" xfId="1138"/>
    <cellStyle name="Normal 3 23 2" xfId="4513"/>
    <cellStyle name="Normal 3 24" xfId="2264"/>
    <cellStyle name="Normal 3 24 2" xfId="5638"/>
    <cellStyle name="Normal 3 25" xfId="3388"/>
    <cellStyle name="Normal 3 3" xfId="21"/>
    <cellStyle name="Normal 3 3 2" xfId="219"/>
    <cellStyle name="Normal 3 3 2 2" xfId="603"/>
    <cellStyle name="Normal 3 3 2 2 2" xfId="1728"/>
    <cellStyle name="Normal 3 3 2 2 2 2" xfId="5103"/>
    <cellStyle name="Normal 3 3 2 2 3" xfId="2853"/>
    <cellStyle name="Normal 3 3 2 2 3 2" xfId="6228"/>
    <cellStyle name="Normal 3 3 2 2 4" xfId="3978"/>
    <cellStyle name="Normal 3 3 2 3" xfId="971"/>
    <cellStyle name="Normal 3 3 2 3 2" xfId="2096"/>
    <cellStyle name="Normal 3 3 2 3 2 2" xfId="5471"/>
    <cellStyle name="Normal 3 3 2 3 3" xfId="3221"/>
    <cellStyle name="Normal 3 3 2 3 3 2" xfId="6596"/>
    <cellStyle name="Normal 3 3 2 3 4" xfId="4346"/>
    <cellStyle name="Normal 3 3 2 4" xfId="1346"/>
    <cellStyle name="Normal 3 3 2 4 2" xfId="4721"/>
    <cellStyle name="Normal 3 3 2 5" xfId="2471"/>
    <cellStyle name="Normal 3 3 2 5 2" xfId="5846"/>
    <cellStyle name="Normal 3 3 2 6" xfId="3596"/>
    <cellStyle name="Normal 3 3 3" xfId="408"/>
    <cellStyle name="Normal 3 3 3 2" xfId="1533"/>
    <cellStyle name="Normal 3 3 3 2 2" xfId="4908"/>
    <cellStyle name="Normal 3 3 3 3" xfId="2658"/>
    <cellStyle name="Normal 3 3 3 3 2" xfId="6033"/>
    <cellStyle name="Normal 3 3 3 4" xfId="3783"/>
    <cellStyle name="Normal 3 3 4" xfId="782"/>
    <cellStyle name="Normal 3 3 4 2" xfId="1907"/>
    <cellStyle name="Normal 3 3 4 2 2" xfId="5282"/>
    <cellStyle name="Normal 3 3 4 3" xfId="3032"/>
    <cellStyle name="Normal 3 3 4 3 2" xfId="6407"/>
    <cellStyle name="Normal 3 3 4 4" xfId="4157"/>
    <cellStyle name="Normal 3 3 5" xfId="1157"/>
    <cellStyle name="Normal 3 3 5 2" xfId="4532"/>
    <cellStyle name="Normal 3 3 6" xfId="2282"/>
    <cellStyle name="Normal 3 3 6 2" xfId="5657"/>
    <cellStyle name="Normal 3 3 7" xfId="3407"/>
    <cellStyle name="Normal 3 4" xfId="30"/>
    <cellStyle name="Normal 3 4 2" xfId="228"/>
    <cellStyle name="Normal 3 4 2 2" xfId="612"/>
    <cellStyle name="Normal 3 4 2 2 2" xfId="1737"/>
    <cellStyle name="Normal 3 4 2 2 2 2" xfId="5112"/>
    <cellStyle name="Normal 3 4 2 2 3" xfId="2862"/>
    <cellStyle name="Normal 3 4 2 2 3 2" xfId="6237"/>
    <cellStyle name="Normal 3 4 2 2 4" xfId="3987"/>
    <cellStyle name="Normal 3 4 2 3" xfId="980"/>
    <cellStyle name="Normal 3 4 2 3 2" xfId="2105"/>
    <cellStyle name="Normal 3 4 2 3 2 2" xfId="5480"/>
    <cellStyle name="Normal 3 4 2 3 3" xfId="3230"/>
    <cellStyle name="Normal 3 4 2 3 3 2" xfId="6605"/>
    <cellStyle name="Normal 3 4 2 3 4" xfId="4355"/>
    <cellStyle name="Normal 3 4 2 4" xfId="1355"/>
    <cellStyle name="Normal 3 4 2 4 2" xfId="4730"/>
    <cellStyle name="Normal 3 4 2 5" xfId="2480"/>
    <cellStyle name="Normal 3 4 2 5 2" xfId="5855"/>
    <cellStyle name="Normal 3 4 2 6" xfId="3605"/>
    <cellStyle name="Normal 3 4 3" xfId="417"/>
    <cellStyle name="Normal 3 4 3 2" xfId="1542"/>
    <cellStyle name="Normal 3 4 3 2 2" xfId="4917"/>
    <cellStyle name="Normal 3 4 3 3" xfId="2667"/>
    <cellStyle name="Normal 3 4 3 3 2" xfId="6042"/>
    <cellStyle name="Normal 3 4 3 4" xfId="3792"/>
    <cellStyle name="Normal 3 4 4" xfId="791"/>
    <cellStyle name="Normal 3 4 4 2" xfId="1916"/>
    <cellStyle name="Normal 3 4 4 2 2" xfId="5291"/>
    <cellStyle name="Normal 3 4 4 3" xfId="3041"/>
    <cellStyle name="Normal 3 4 4 3 2" xfId="6416"/>
    <cellStyle name="Normal 3 4 4 4" xfId="4166"/>
    <cellStyle name="Normal 3 4 5" xfId="1166"/>
    <cellStyle name="Normal 3 4 5 2" xfId="4541"/>
    <cellStyle name="Normal 3 4 6" xfId="2291"/>
    <cellStyle name="Normal 3 4 6 2" xfId="5666"/>
    <cellStyle name="Normal 3 4 7" xfId="3416"/>
    <cellStyle name="Normal 3 5" xfId="39"/>
    <cellStyle name="Normal 3 5 2" xfId="237"/>
    <cellStyle name="Normal 3 5 2 2" xfId="621"/>
    <cellStyle name="Normal 3 5 2 2 2" xfId="1746"/>
    <cellStyle name="Normal 3 5 2 2 2 2" xfId="5121"/>
    <cellStyle name="Normal 3 5 2 2 3" xfId="2871"/>
    <cellStyle name="Normal 3 5 2 2 3 2" xfId="6246"/>
    <cellStyle name="Normal 3 5 2 2 4" xfId="3996"/>
    <cellStyle name="Normal 3 5 2 3" xfId="989"/>
    <cellStyle name="Normal 3 5 2 3 2" xfId="2114"/>
    <cellStyle name="Normal 3 5 2 3 2 2" xfId="5489"/>
    <cellStyle name="Normal 3 5 2 3 3" xfId="3239"/>
    <cellStyle name="Normal 3 5 2 3 3 2" xfId="6614"/>
    <cellStyle name="Normal 3 5 2 3 4" xfId="4364"/>
    <cellStyle name="Normal 3 5 2 4" xfId="1364"/>
    <cellStyle name="Normal 3 5 2 4 2" xfId="4739"/>
    <cellStyle name="Normal 3 5 2 5" xfId="2489"/>
    <cellStyle name="Normal 3 5 2 5 2" xfId="5864"/>
    <cellStyle name="Normal 3 5 2 6" xfId="3614"/>
    <cellStyle name="Normal 3 5 3" xfId="426"/>
    <cellStyle name="Normal 3 5 3 2" xfId="1551"/>
    <cellStyle name="Normal 3 5 3 2 2" xfId="4926"/>
    <cellStyle name="Normal 3 5 3 3" xfId="2676"/>
    <cellStyle name="Normal 3 5 3 3 2" xfId="6051"/>
    <cellStyle name="Normal 3 5 3 4" xfId="3801"/>
    <cellStyle name="Normal 3 5 4" xfId="800"/>
    <cellStyle name="Normal 3 5 4 2" xfId="1925"/>
    <cellStyle name="Normal 3 5 4 2 2" xfId="5300"/>
    <cellStyle name="Normal 3 5 4 3" xfId="3050"/>
    <cellStyle name="Normal 3 5 4 3 2" xfId="6425"/>
    <cellStyle name="Normal 3 5 4 4" xfId="4175"/>
    <cellStyle name="Normal 3 5 5" xfId="1175"/>
    <cellStyle name="Normal 3 5 5 2" xfId="4550"/>
    <cellStyle name="Normal 3 5 6" xfId="2300"/>
    <cellStyle name="Normal 3 5 6 2" xfId="5675"/>
    <cellStyle name="Normal 3 5 7" xfId="3425"/>
    <cellStyle name="Normal 3 6" xfId="48"/>
    <cellStyle name="Normal 3 6 2" xfId="246"/>
    <cellStyle name="Normal 3 6 2 2" xfId="630"/>
    <cellStyle name="Normal 3 6 2 2 2" xfId="1755"/>
    <cellStyle name="Normal 3 6 2 2 2 2" xfId="5130"/>
    <cellStyle name="Normal 3 6 2 2 3" xfId="2880"/>
    <cellStyle name="Normal 3 6 2 2 3 2" xfId="6255"/>
    <cellStyle name="Normal 3 6 2 2 4" xfId="4005"/>
    <cellStyle name="Normal 3 6 2 3" xfId="998"/>
    <cellStyle name="Normal 3 6 2 3 2" xfId="2123"/>
    <cellStyle name="Normal 3 6 2 3 2 2" xfId="5498"/>
    <cellStyle name="Normal 3 6 2 3 3" xfId="3248"/>
    <cellStyle name="Normal 3 6 2 3 3 2" xfId="6623"/>
    <cellStyle name="Normal 3 6 2 3 4" xfId="4373"/>
    <cellStyle name="Normal 3 6 2 4" xfId="1373"/>
    <cellStyle name="Normal 3 6 2 4 2" xfId="4748"/>
    <cellStyle name="Normal 3 6 2 5" xfId="2498"/>
    <cellStyle name="Normal 3 6 2 5 2" xfId="5873"/>
    <cellStyle name="Normal 3 6 2 6" xfId="3623"/>
    <cellStyle name="Normal 3 6 3" xfId="435"/>
    <cellStyle name="Normal 3 6 3 2" xfId="1560"/>
    <cellStyle name="Normal 3 6 3 2 2" xfId="4935"/>
    <cellStyle name="Normal 3 6 3 3" xfId="2685"/>
    <cellStyle name="Normal 3 6 3 3 2" xfId="6060"/>
    <cellStyle name="Normal 3 6 3 4" xfId="3810"/>
    <cellStyle name="Normal 3 6 4" xfId="809"/>
    <cellStyle name="Normal 3 6 4 2" xfId="1934"/>
    <cellStyle name="Normal 3 6 4 2 2" xfId="5309"/>
    <cellStyle name="Normal 3 6 4 3" xfId="3059"/>
    <cellStyle name="Normal 3 6 4 3 2" xfId="6434"/>
    <cellStyle name="Normal 3 6 4 4" xfId="4184"/>
    <cellStyle name="Normal 3 6 5" xfId="1184"/>
    <cellStyle name="Normal 3 6 5 2" xfId="4559"/>
    <cellStyle name="Normal 3 6 6" xfId="2309"/>
    <cellStyle name="Normal 3 6 6 2" xfId="5684"/>
    <cellStyle name="Normal 3 6 7" xfId="3434"/>
    <cellStyle name="Normal 3 7" xfId="56"/>
    <cellStyle name="Normal 3 7 2" xfId="254"/>
    <cellStyle name="Normal 3 7 2 2" xfId="638"/>
    <cellStyle name="Normal 3 7 2 2 2" xfId="1763"/>
    <cellStyle name="Normal 3 7 2 2 2 2" xfId="5138"/>
    <cellStyle name="Normal 3 7 2 2 3" xfId="2888"/>
    <cellStyle name="Normal 3 7 2 2 3 2" xfId="6263"/>
    <cellStyle name="Normal 3 7 2 2 4" xfId="4013"/>
    <cellStyle name="Normal 3 7 2 3" xfId="1006"/>
    <cellStyle name="Normal 3 7 2 3 2" xfId="2131"/>
    <cellStyle name="Normal 3 7 2 3 2 2" xfId="5506"/>
    <cellStyle name="Normal 3 7 2 3 3" xfId="3256"/>
    <cellStyle name="Normal 3 7 2 3 3 2" xfId="6631"/>
    <cellStyle name="Normal 3 7 2 3 4" xfId="4381"/>
    <cellStyle name="Normal 3 7 2 4" xfId="1381"/>
    <cellStyle name="Normal 3 7 2 4 2" xfId="4756"/>
    <cellStyle name="Normal 3 7 2 5" xfId="2506"/>
    <cellStyle name="Normal 3 7 2 5 2" xfId="5881"/>
    <cellStyle name="Normal 3 7 2 6" xfId="3631"/>
    <cellStyle name="Normal 3 7 3" xfId="443"/>
    <cellStyle name="Normal 3 7 3 2" xfId="1568"/>
    <cellStyle name="Normal 3 7 3 2 2" xfId="4943"/>
    <cellStyle name="Normal 3 7 3 3" xfId="2693"/>
    <cellStyle name="Normal 3 7 3 3 2" xfId="6068"/>
    <cellStyle name="Normal 3 7 3 4" xfId="3818"/>
    <cellStyle name="Normal 3 7 4" xfId="817"/>
    <cellStyle name="Normal 3 7 4 2" xfId="1942"/>
    <cellStyle name="Normal 3 7 4 2 2" xfId="5317"/>
    <cellStyle name="Normal 3 7 4 3" xfId="3067"/>
    <cellStyle name="Normal 3 7 4 3 2" xfId="6442"/>
    <cellStyle name="Normal 3 7 4 4" xfId="4192"/>
    <cellStyle name="Normal 3 7 5" xfId="1192"/>
    <cellStyle name="Normal 3 7 5 2" xfId="4567"/>
    <cellStyle name="Normal 3 7 6" xfId="2317"/>
    <cellStyle name="Normal 3 7 6 2" xfId="5692"/>
    <cellStyle name="Normal 3 7 7" xfId="3442"/>
    <cellStyle name="Normal 3 8" xfId="66"/>
    <cellStyle name="Normal 3 8 2" xfId="264"/>
    <cellStyle name="Normal 3 8 2 2" xfId="648"/>
    <cellStyle name="Normal 3 8 2 2 2" xfId="1773"/>
    <cellStyle name="Normal 3 8 2 2 2 2" xfId="5148"/>
    <cellStyle name="Normal 3 8 2 2 3" xfId="2898"/>
    <cellStyle name="Normal 3 8 2 2 3 2" xfId="6273"/>
    <cellStyle name="Normal 3 8 2 2 4" xfId="4023"/>
    <cellStyle name="Normal 3 8 2 3" xfId="1016"/>
    <cellStyle name="Normal 3 8 2 3 2" xfId="2141"/>
    <cellStyle name="Normal 3 8 2 3 2 2" xfId="5516"/>
    <cellStyle name="Normal 3 8 2 3 3" xfId="3266"/>
    <cellStyle name="Normal 3 8 2 3 3 2" xfId="6641"/>
    <cellStyle name="Normal 3 8 2 3 4" xfId="4391"/>
    <cellStyle name="Normal 3 8 2 4" xfId="1391"/>
    <cellStyle name="Normal 3 8 2 4 2" xfId="4766"/>
    <cellStyle name="Normal 3 8 2 5" xfId="2516"/>
    <cellStyle name="Normal 3 8 2 5 2" xfId="5891"/>
    <cellStyle name="Normal 3 8 2 6" xfId="3641"/>
    <cellStyle name="Normal 3 8 3" xfId="453"/>
    <cellStyle name="Normal 3 8 3 2" xfId="1578"/>
    <cellStyle name="Normal 3 8 3 2 2" xfId="4953"/>
    <cellStyle name="Normal 3 8 3 3" xfId="2703"/>
    <cellStyle name="Normal 3 8 3 3 2" xfId="6078"/>
    <cellStyle name="Normal 3 8 3 4" xfId="3828"/>
    <cellStyle name="Normal 3 8 4" xfId="827"/>
    <cellStyle name="Normal 3 8 4 2" xfId="1952"/>
    <cellStyle name="Normal 3 8 4 2 2" xfId="5327"/>
    <cellStyle name="Normal 3 8 4 3" xfId="3077"/>
    <cellStyle name="Normal 3 8 4 3 2" xfId="6452"/>
    <cellStyle name="Normal 3 8 4 4" xfId="4202"/>
    <cellStyle name="Normal 3 8 5" xfId="1202"/>
    <cellStyle name="Normal 3 8 5 2" xfId="4577"/>
    <cellStyle name="Normal 3 8 6" xfId="2327"/>
    <cellStyle name="Normal 3 8 6 2" xfId="5702"/>
    <cellStyle name="Normal 3 8 7" xfId="3452"/>
    <cellStyle name="Normal 3 9" xfId="75"/>
    <cellStyle name="Normal 3 9 2" xfId="273"/>
    <cellStyle name="Normal 3 9 2 2" xfId="657"/>
    <cellStyle name="Normal 3 9 2 2 2" xfId="1782"/>
    <cellStyle name="Normal 3 9 2 2 2 2" xfId="5157"/>
    <cellStyle name="Normal 3 9 2 2 3" xfId="2907"/>
    <cellStyle name="Normal 3 9 2 2 3 2" xfId="6282"/>
    <cellStyle name="Normal 3 9 2 2 4" xfId="4032"/>
    <cellStyle name="Normal 3 9 2 3" xfId="1025"/>
    <cellStyle name="Normal 3 9 2 3 2" xfId="2150"/>
    <cellStyle name="Normal 3 9 2 3 2 2" xfId="5525"/>
    <cellStyle name="Normal 3 9 2 3 3" xfId="3275"/>
    <cellStyle name="Normal 3 9 2 3 3 2" xfId="6650"/>
    <cellStyle name="Normal 3 9 2 3 4" xfId="4400"/>
    <cellStyle name="Normal 3 9 2 4" xfId="1400"/>
    <cellStyle name="Normal 3 9 2 4 2" xfId="4775"/>
    <cellStyle name="Normal 3 9 2 5" xfId="2525"/>
    <cellStyle name="Normal 3 9 2 5 2" xfId="5900"/>
    <cellStyle name="Normal 3 9 2 6" xfId="3650"/>
    <cellStyle name="Normal 3 9 3" xfId="462"/>
    <cellStyle name="Normal 3 9 3 2" xfId="1587"/>
    <cellStyle name="Normal 3 9 3 2 2" xfId="4962"/>
    <cellStyle name="Normal 3 9 3 3" xfId="2712"/>
    <cellStyle name="Normal 3 9 3 3 2" xfId="6087"/>
    <cellStyle name="Normal 3 9 3 4" xfId="3837"/>
    <cellStyle name="Normal 3 9 4" xfId="836"/>
    <cellStyle name="Normal 3 9 4 2" xfId="1961"/>
    <cellStyle name="Normal 3 9 4 2 2" xfId="5336"/>
    <cellStyle name="Normal 3 9 4 3" xfId="3086"/>
    <cellStyle name="Normal 3 9 4 3 2" xfId="6461"/>
    <cellStyle name="Normal 3 9 4 4" xfId="4211"/>
    <cellStyle name="Normal 3 9 5" xfId="1211"/>
    <cellStyle name="Normal 3 9 5 2" xfId="4586"/>
    <cellStyle name="Normal 3 9 6" xfId="2336"/>
    <cellStyle name="Normal 3 9 6 2" xfId="5711"/>
    <cellStyle name="Normal 3 9 7" xfId="3461"/>
    <cellStyle name="Normal 4" xfId="3"/>
    <cellStyle name="Normal 4 10" xfId="85"/>
    <cellStyle name="Normal 4 10 2" xfId="283"/>
    <cellStyle name="Normal 4 10 2 2" xfId="667"/>
    <cellStyle name="Normal 4 10 2 2 2" xfId="1792"/>
    <cellStyle name="Normal 4 10 2 2 2 2" xfId="5167"/>
    <cellStyle name="Normal 4 10 2 2 3" xfId="2917"/>
    <cellStyle name="Normal 4 10 2 2 3 2" xfId="6292"/>
    <cellStyle name="Normal 4 10 2 2 4" xfId="4042"/>
    <cellStyle name="Normal 4 10 2 3" xfId="1035"/>
    <cellStyle name="Normal 4 10 2 3 2" xfId="2160"/>
    <cellStyle name="Normal 4 10 2 3 2 2" xfId="5535"/>
    <cellStyle name="Normal 4 10 2 3 3" xfId="3285"/>
    <cellStyle name="Normal 4 10 2 3 3 2" xfId="6660"/>
    <cellStyle name="Normal 4 10 2 3 4" xfId="4410"/>
    <cellStyle name="Normal 4 10 2 4" xfId="1410"/>
    <cellStyle name="Normal 4 10 2 4 2" xfId="4785"/>
    <cellStyle name="Normal 4 10 2 5" xfId="2535"/>
    <cellStyle name="Normal 4 10 2 5 2" xfId="5910"/>
    <cellStyle name="Normal 4 10 2 6" xfId="3660"/>
    <cellStyle name="Normal 4 10 3" xfId="472"/>
    <cellStyle name="Normal 4 10 3 2" xfId="1597"/>
    <cellStyle name="Normal 4 10 3 2 2" xfId="4972"/>
    <cellStyle name="Normal 4 10 3 3" xfId="2722"/>
    <cellStyle name="Normal 4 10 3 3 2" xfId="6097"/>
    <cellStyle name="Normal 4 10 3 4" xfId="3847"/>
    <cellStyle name="Normal 4 10 4" xfId="846"/>
    <cellStyle name="Normal 4 10 4 2" xfId="1971"/>
    <cellStyle name="Normal 4 10 4 2 2" xfId="5346"/>
    <cellStyle name="Normal 4 10 4 3" xfId="3096"/>
    <cellStyle name="Normal 4 10 4 3 2" xfId="6471"/>
    <cellStyle name="Normal 4 10 4 4" xfId="4221"/>
    <cellStyle name="Normal 4 10 5" xfId="1221"/>
    <cellStyle name="Normal 4 10 5 2" xfId="4596"/>
    <cellStyle name="Normal 4 10 6" xfId="2346"/>
    <cellStyle name="Normal 4 10 6 2" xfId="5721"/>
    <cellStyle name="Normal 4 10 7" xfId="3471"/>
    <cellStyle name="Normal 4 11" xfId="94"/>
    <cellStyle name="Normal 4 11 2" xfId="292"/>
    <cellStyle name="Normal 4 11 2 2" xfId="676"/>
    <cellStyle name="Normal 4 11 2 2 2" xfId="1801"/>
    <cellStyle name="Normal 4 11 2 2 2 2" xfId="5176"/>
    <cellStyle name="Normal 4 11 2 2 3" xfId="2926"/>
    <cellStyle name="Normal 4 11 2 2 3 2" xfId="6301"/>
    <cellStyle name="Normal 4 11 2 2 4" xfId="4051"/>
    <cellStyle name="Normal 4 11 2 3" xfId="1044"/>
    <cellStyle name="Normal 4 11 2 3 2" xfId="2169"/>
    <cellStyle name="Normal 4 11 2 3 2 2" xfId="5544"/>
    <cellStyle name="Normal 4 11 2 3 3" xfId="3294"/>
    <cellStyle name="Normal 4 11 2 3 3 2" xfId="6669"/>
    <cellStyle name="Normal 4 11 2 3 4" xfId="4419"/>
    <cellStyle name="Normal 4 11 2 4" xfId="1419"/>
    <cellStyle name="Normal 4 11 2 4 2" xfId="4794"/>
    <cellStyle name="Normal 4 11 2 5" xfId="2544"/>
    <cellStyle name="Normal 4 11 2 5 2" xfId="5919"/>
    <cellStyle name="Normal 4 11 2 6" xfId="3669"/>
    <cellStyle name="Normal 4 11 3" xfId="481"/>
    <cellStyle name="Normal 4 11 3 2" xfId="1606"/>
    <cellStyle name="Normal 4 11 3 2 2" xfId="4981"/>
    <cellStyle name="Normal 4 11 3 3" xfId="2731"/>
    <cellStyle name="Normal 4 11 3 3 2" xfId="6106"/>
    <cellStyle name="Normal 4 11 3 4" xfId="3856"/>
    <cellStyle name="Normal 4 11 4" xfId="855"/>
    <cellStyle name="Normal 4 11 4 2" xfId="1980"/>
    <cellStyle name="Normal 4 11 4 2 2" xfId="5355"/>
    <cellStyle name="Normal 4 11 4 3" xfId="3105"/>
    <cellStyle name="Normal 4 11 4 3 2" xfId="6480"/>
    <cellStyle name="Normal 4 11 4 4" xfId="4230"/>
    <cellStyle name="Normal 4 11 5" xfId="1230"/>
    <cellStyle name="Normal 4 11 5 2" xfId="4605"/>
    <cellStyle name="Normal 4 11 6" xfId="2355"/>
    <cellStyle name="Normal 4 11 6 2" xfId="5730"/>
    <cellStyle name="Normal 4 11 7" xfId="3480"/>
    <cellStyle name="Normal 4 12" xfId="102"/>
    <cellStyle name="Normal 4 12 2" xfId="300"/>
    <cellStyle name="Normal 4 12 2 2" xfId="684"/>
    <cellStyle name="Normal 4 12 2 2 2" xfId="1809"/>
    <cellStyle name="Normal 4 12 2 2 2 2" xfId="5184"/>
    <cellStyle name="Normal 4 12 2 2 3" xfId="2934"/>
    <cellStyle name="Normal 4 12 2 2 3 2" xfId="6309"/>
    <cellStyle name="Normal 4 12 2 2 4" xfId="4059"/>
    <cellStyle name="Normal 4 12 2 3" xfId="1052"/>
    <cellStyle name="Normal 4 12 2 3 2" xfId="2177"/>
    <cellStyle name="Normal 4 12 2 3 2 2" xfId="5552"/>
    <cellStyle name="Normal 4 12 2 3 3" xfId="3302"/>
    <cellStyle name="Normal 4 12 2 3 3 2" xfId="6677"/>
    <cellStyle name="Normal 4 12 2 3 4" xfId="4427"/>
    <cellStyle name="Normal 4 12 2 4" xfId="1427"/>
    <cellStyle name="Normal 4 12 2 4 2" xfId="4802"/>
    <cellStyle name="Normal 4 12 2 5" xfId="2552"/>
    <cellStyle name="Normal 4 12 2 5 2" xfId="5927"/>
    <cellStyle name="Normal 4 12 2 6" xfId="3677"/>
    <cellStyle name="Normal 4 12 3" xfId="489"/>
    <cellStyle name="Normal 4 12 3 2" xfId="1614"/>
    <cellStyle name="Normal 4 12 3 2 2" xfId="4989"/>
    <cellStyle name="Normal 4 12 3 3" xfId="2739"/>
    <cellStyle name="Normal 4 12 3 3 2" xfId="6114"/>
    <cellStyle name="Normal 4 12 3 4" xfId="3864"/>
    <cellStyle name="Normal 4 12 4" xfId="863"/>
    <cellStyle name="Normal 4 12 4 2" xfId="1988"/>
    <cellStyle name="Normal 4 12 4 2 2" xfId="5363"/>
    <cellStyle name="Normal 4 12 4 3" xfId="3113"/>
    <cellStyle name="Normal 4 12 4 3 2" xfId="6488"/>
    <cellStyle name="Normal 4 12 4 4" xfId="4238"/>
    <cellStyle name="Normal 4 12 5" xfId="1238"/>
    <cellStyle name="Normal 4 12 5 2" xfId="4613"/>
    <cellStyle name="Normal 4 12 6" xfId="2363"/>
    <cellStyle name="Normal 4 12 6 2" xfId="5738"/>
    <cellStyle name="Normal 4 12 7" xfId="3488"/>
    <cellStyle name="Normal 4 13" xfId="110"/>
    <cellStyle name="Normal 4 13 2" xfId="308"/>
    <cellStyle name="Normal 4 13 2 2" xfId="692"/>
    <cellStyle name="Normal 4 13 2 2 2" xfId="1817"/>
    <cellStyle name="Normal 4 13 2 2 2 2" xfId="5192"/>
    <cellStyle name="Normal 4 13 2 2 3" xfId="2942"/>
    <cellStyle name="Normal 4 13 2 2 3 2" xfId="6317"/>
    <cellStyle name="Normal 4 13 2 2 4" xfId="4067"/>
    <cellStyle name="Normal 4 13 2 3" xfId="1060"/>
    <cellStyle name="Normal 4 13 2 3 2" xfId="2185"/>
    <cellStyle name="Normal 4 13 2 3 2 2" xfId="5560"/>
    <cellStyle name="Normal 4 13 2 3 3" xfId="3310"/>
    <cellStyle name="Normal 4 13 2 3 3 2" xfId="6685"/>
    <cellStyle name="Normal 4 13 2 3 4" xfId="4435"/>
    <cellStyle name="Normal 4 13 2 4" xfId="1435"/>
    <cellStyle name="Normal 4 13 2 4 2" xfId="4810"/>
    <cellStyle name="Normal 4 13 2 5" xfId="2560"/>
    <cellStyle name="Normal 4 13 2 5 2" xfId="5935"/>
    <cellStyle name="Normal 4 13 2 6" xfId="3685"/>
    <cellStyle name="Normal 4 13 3" xfId="497"/>
    <cellStyle name="Normal 4 13 3 2" xfId="1622"/>
    <cellStyle name="Normal 4 13 3 2 2" xfId="4997"/>
    <cellStyle name="Normal 4 13 3 3" xfId="2747"/>
    <cellStyle name="Normal 4 13 3 3 2" xfId="6122"/>
    <cellStyle name="Normal 4 13 3 4" xfId="3872"/>
    <cellStyle name="Normal 4 13 4" xfId="871"/>
    <cellStyle name="Normal 4 13 4 2" xfId="1996"/>
    <cellStyle name="Normal 4 13 4 2 2" xfId="5371"/>
    <cellStyle name="Normal 4 13 4 3" xfId="3121"/>
    <cellStyle name="Normal 4 13 4 3 2" xfId="6496"/>
    <cellStyle name="Normal 4 13 4 4" xfId="4246"/>
    <cellStyle name="Normal 4 13 5" xfId="1246"/>
    <cellStyle name="Normal 4 13 5 2" xfId="4621"/>
    <cellStyle name="Normal 4 13 6" xfId="2371"/>
    <cellStyle name="Normal 4 13 6 2" xfId="5746"/>
    <cellStyle name="Normal 4 13 7" xfId="3496"/>
    <cellStyle name="Normal 4 14" xfId="118"/>
    <cellStyle name="Normal 4 14 2" xfId="316"/>
    <cellStyle name="Normal 4 14 2 2" xfId="700"/>
    <cellStyle name="Normal 4 14 2 2 2" xfId="1825"/>
    <cellStyle name="Normal 4 14 2 2 2 2" xfId="5200"/>
    <cellStyle name="Normal 4 14 2 2 3" xfId="2950"/>
    <cellStyle name="Normal 4 14 2 2 3 2" xfId="6325"/>
    <cellStyle name="Normal 4 14 2 2 4" xfId="4075"/>
    <cellStyle name="Normal 4 14 2 3" xfId="1068"/>
    <cellStyle name="Normal 4 14 2 3 2" xfId="2193"/>
    <cellStyle name="Normal 4 14 2 3 2 2" xfId="5568"/>
    <cellStyle name="Normal 4 14 2 3 3" xfId="3318"/>
    <cellStyle name="Normal 4 14 2 3 3 2" xfId="6693"/>
    <cellStyle name="Normal 4 14 2 3 4" xfId="4443"/>
    <cellStyle name="Normal 4 14 2 4" xfId="1443"/>
    <cellStyle name="Normal 4 14 2 4 2" xfId="4818"/>
    <cellStyle name="Normal 4 14 2 5" xfId="2568"/>
    <cellStyle name="Normal 4 14 2 5 2" xfId="5943"/>
    <cellStyle name="Normal 4 14 2 6" xfId="3693"/>
    <cellStyle name="Normal 4 14 3" xfId="505"/>
    <cellStyle name="Normal 4 14 3 2" xfId="1630"/>
    <cellStyle name="Normal 4 14 3 2 2" xfId="5005"/>
    <cellStyle name="Normal 4 14 3 3" xfId="2755"/>
    <cellStyle name="Normal 4 14 3 3 2" xfId="6130"/>
    <cellStyle name="Normal 4 14 3 4" xfId="3880"/>
    <cellStyle name="Normal 4 14 4" xfId="879"/>
    <cellStyle name="Normal 4 14 4 2" xfId="2004"/>
    <cellStyle name="Normal 4 14 4 2 2" xfId="5379"/>
    <cellStyle name="Normal 4 14 4 3" xfId="3129"/>
    <cellStyle name="Normal 4 14 4 3 2" xfId="6504"/>
    <cellStyle name="Normal 4 14 4 4" xfId="4254"/>
    <cellStyle name="Normal 4 14 5" xfId="1254"/>
    <cellStyle name="Normal 4 14 5 2" xfId="4629"/>
    <cellStyle name="Normal 4 14 6" xfId="2379"/>
    <cellStyle name="Normal 4 14 6 2" xfId="5754"/>
    <cellStyle name="Normal 4 14 7" xfId="3504"/>
    <cellStyle name="Normal 4 15" xfId="126"/>
    <cellStyle name="Normal 4 15 2" xfId="324"/>
    <cellStyle name="Normal 4 15 2 2" xfId="708"/>
    <cellStyle name="Normal 4 15 2 2 2" xfId="1833"/>
    <cellStyle name="Normal 4 15 2 2 2 2" xfId="5208"/>
    <cellStyle name="Normal 4 15 2 2 3" xfId="2958"/>
    <cellStyle name="Normal 4 15 2 2 3 2" xfId="6333"/>
    <cellStyle name="Normal 4 15 2 2 4" xfId="4083"/>
    <cellStyle name="Normal 4 15 2 3" xfId="1076"/>
    <cellStyle name="Normal 4 15 2 3 2" xfId="2201"/>
    <cellStyle name="Normal 4 15 2 3 2 2" xfId="5576"/>
    <cellStyle name="Normal 4 15 2 3 3" xfId="3326"/>
    <cellStyle name="Normal 4 15 2 3 3 2" xfId="6701"/>
    <cellStyle name="Normal 4 15 2 3 4" xfId="4451"/>
    <cellStyle name="Normal 4 15 2 4" xfId="1451"/>
    <cellStyle name="Normal 4 15 2 4 2" xfId="4826"/>
    <cellStyle name="Normal 4 15 2 5" xfId="2576"/>
    <cellStyle name="Normal 4 15 2 5 2" xfId="5951"/>
    <cellStyle name="Normal 4 15 2 6" xfId="3701"/>
    <cellStyle name="Normal 4 15 3" xfId="513"/>
    <cellStyle name="Normal 4 15 3 2" xfId="1638"/>
    <cellStyle name="Normal 4 15 3 2 2" xfId="5013"/>
    <cellStyle name="Normal 4 15 3 3" xfId="2763"/>
    <cellStyle name="Normal 4 15 3 3 2" xfId="6138"/>
    <cellStyle name="Normal 4 15 3 4" xfId="3888"/>
    <cellStyle name="Normal 4 15 4" xfId="887"/>
    <cellStyle name="Normal 4 15 4 2" xfId="2012"/>
    <cellStyle name="Normal 4 15 4 2 2" xfId="5387"/>
    <cellStyle name="Normal 4 15 4 3" xfId="3137"/>
    <cellStyle name="Normal 4 15 4 3 2" xfId="6512"/>
    <cellStyle name="Normal 4 15 4 4" xfId="4262"/>
    <cellStyle name="Normal 4 15 5" xfId="1262"/>
    <cellStyle name="Normal 4 15 5 2" xfId="4637"/>
    <cellStyle name="Normal 4 15 6" xfId="2387"/>
    <cellStyle name="Normal 4 15 6 2" xfId="5762"/>
    <cellStyle name="Normal 4 15 7" xfId="3512"/>
    <cellStyle name="Normal 4 16" xfId="136"/>
    <cellStyle name="Normal 4 16 2" xfId="334"/>
    <cellStyle name="Normal 4 16 2 2" xfId="718"/>
    <cellStyle name="Normal 4 16 2 2 2" xfId="1843"/>
    <cellStyle name="Normal 4 16 2 2 2 2" xfId="5218"/>
    <cellStyle name="Normal 4 16 2 2 3" xfId="2968"/>
    <cellStyle name="Normal 4 16 2 2 3 2" xfId="6343"/>
    <cellStyle name="Normal 4 16 2 2 4" xfId="4093"/>
    <cellStyle name="Normal 4 16 2 3" xfId="1086"/>
    <cellStyle name="Normal 4 16 2 3 2" xfId="2211"/>
    <cellStyle name="Normal 4 16 2 3 2 2" xfId="5586"/>
    <cellStyle name="Normal 4 16 2 3 3" xfId="3336"/>
    <cellStyle name="Normal 4 16 2 3 3 2" xfId="6711"/>
    <cellStyle name="Normal 4 16 2 3 4" xfId="4461"/>
    <cellStyle name="Normal 4 16 2 4" xfId="1461"/>
    <cellStyle name="Normal 4 16 2 4 2" xfId="4836"/>
    <cellStyle name="Normal 4 16 2 5" xfId="2586"/>
    <cellStyle name="Normal 4 16 2 5 2" xfId="5961"/>
    <cellStyle name="Normal 4 16 2 6" xfId="3711"/>
    <cellStyle name="Normal 4 16 3" xfId="523"/>
    <cellStyle name="Normal 4 16 3 2" xfId="1648"/>
    <cellStyle name="Normal 4 16 3 2 2" xfId="5023"/>
    <cellStyle name="Normal 4 16 3 3" xfId="2773"/>
    <cellStyle name="Normal 4 16 3 3 2" xfId="6148"/>
    <cellStyle name="Normal 4 16 3 4" xfId="3898"/>
    <cellStyle name="Normal 4 16 4" xfId="897"/>
    <cellStyle name="Normal 4 16 4 2" xfId="2022"/>
    <cellStyle name="Normal 4 16 4 2 2" xfId="5397"/>
    <cellStyle name="Normal 4 16 4 3" xfId="3147"/>
    <cellStyle name="Normal 4 16 4 3 2" xfId="6522"/>
    <cellStyle name="Normal 4 16 4 4" xfId="4272"/>
    <cellStyle name="Normal 4 16 5" xfId="1272"/>
    <cellStyle name="Normal 4 16 5 2" xfId="4647"/>
    <cellStyle name="Normal 4 16 6" xfId="2397"/>
    <cellStyle name="Normal 4 16 6 2" xfId="5772"/>
    <cellStyle name="Normal 4 16 7" xfId="3522"/>
    <cellStyle name="Normal 4 17" xfId="145"/>
    <cellStyle name="Normal 4 17 2" xfId="343"/>
    <cellStyle name="Normal 4 17 2 2" xfId="727"/>
    <cellStyle name="Normal 4 17 2 2 2" xfId="1852"/>
    <cellStyle name="Normal 4 17 2 2 2 2" xfId="5227"/>
    <cellStyle name="Normal 4 17 2 2 3" xfId="2977"/>
    <cellStyle name="Normal 4 17 2 2 3 2" xfId="6352"/>
    <cellStyle name="Normal 4 17 2 2 4" xfId="4102"/>
    <cellStyle name="Normal 4 17 2 3" xfId="1095"/>
    <cellStyle name="Normal 4 17 2 3 2" xfId="2220"/>
    <cellStyle name="Normal 4 17 2 3 2 2" xfId="5595"/>
    <cellStyle name="Normal 4 17 2 3 3" xfId="3345"/>
    <cellStyle name="Normal 4 17 2 3 3 2" xfId="6720"/>
    <cellStyle name="Normal 4 17 2 3 4" xfId="4470"/>
    <cellStyle name="Normal 4 17 2 4" xfId="1470"/>
    <cellStyle name="Normal 4 17 2 4 2" xfId="4845"/>
    <cellStyle name="Normal 4 17 2 5" xfId="2595"/>
    <cellStyle name="Normal 4 17 2 5 2" xfId="5970"/>
    <cellStyle name="Normal 4 17 2 6" xfId="3720"/>
    <cellStyle name="Normal 4 17 3" xfId="532"/>
    <cellStyle name="Normal 4 17 3 2" xfId="1657"/>
    <cellStyle name="Normal 4 17 3 2 2" xfId="5032"/>
    <cellStyle name="Normal 4 17 3 3" xfId="2782"/>
    <cellStyle name="Normal 4 17 3 3 2" xfId="6157"/>
    <cellStyle name="Normal 4 17 3 4" xfId="3907"/>
    <cellStyle name="Normal 4 17 4" xfId="906"/>
    <cellStyle name="Normal 4 17 4 2" xfId="2031"/>
    <cellStyle name="Normal 4 17 4 2 2" xfId="5406"/>
    <cellStyle name="Normal 4 17 4 3" xfId="3156"/>
    <cellStyle name="Normal 4 17 4 3 2" xfId="6531"/>
    <cellStyle name="Normal 4 17 4 4" xfId="4281"/>
    <cellStyle name="Normal 4 17 5" xfId="1281"/>
    <cellStyle name="Normal 4 17 5 2" xfId="4656"/>
    <cellStyle name="Normal 4 17 6" xfId="2406"/>
    <cellStyle name="Normal 4 17 6 2" xfId="5781"/>
    <cellStyle name="Normal 4 17 7" xfId="3531"/>
    <cellStyle name="Normal 4 18" xfId="153"/>
    <cellStyle name="Normal 4 18 2" xfId="351"/>
    <cellStyle name="Normal 4 18 2 2" xfId="735"/>
    <cellStyle name="Normal 4 18 2 2 2" xfId="1860"/>
    <cellStyle name="Normal 4 18 2 2 2 2" xfId="5235"/>
    <cellStyle name="Normal 4 18 2 2 3" xfId="2985"/>
    <cellStyle name="Normal 4 18 2 2 3 2" xfId="6360"/>
    <cellStyle name="Normal 4 18 2 2 4" xfId="4110"/>
    <cellStyle name="Normal 4 18 2 3" xfId="1103"/>
    <cellStyle name="Normal 4 18 2 3 2" xfId="2228"/>
    <cellStyle name="Normal 4 18 2 3 2 2" xfId="5603"/>
    <cellStyle name="Normal 4 18 2 3 3" xfId="3353"/>
    <cellStyle name="Normal 4 18 2 3 3 2" xfId="6728"/>
    <cellStyle name="Normal 4 18 2 3 4" xfId="4478"/>
    <cellStyle name="Normal 4 18 2 4" xfId="1478"/>
    <cellStyle name="Normal 4 18 2 4 2" xfId="4853"/>
    <cellStyle name="Normal 4 18 2 5" xfId="2603"/>
    <cellStyle name="Normal 4 18 2 5 2" xfId="5978"/>
    <cellStyle name="Normal 4 18 2 6" xfId="3728"/>
    <cellStyle name="Normal 4 18 3" xfId="540"/>
    <cellStyle name="Normal 4 18 3 2" xfId="1665"/>
    <cellStyle name="Normal 4 18 3 2 2" xfId="5040"/>
    <cellStyle name="Normal 4 18 3 3" xfId="2790"/>
    <cellStyle name="Normal 4 18 3 3 2" xfId="6165"/>
    <cellStyle name="Normal 4 18 3 4" xfId="3915"/>
    <cellStyle name="Normal 4 18 4" xfId="914"/>
    <cellStyle name="Normal 4 18 4 2" xfId="2039"/>
    <cellStyle name="Normal 4 18 4 2 2" xfId="5414"/>
    <cellStyle name="Normal 4 18 4 3" xfId="3164"/>
    <cellStyle name="Normal 4 18 4 3 2" xfId="6539"/>
    <cellStyle name="Normal 4 18 4 4" xfId="4289"/>
    <cellStyle name="Normal 4 18 5" xfId="1289"/>
    <cellStyle name="Normal 4 18 5 2" xfId="4664"/>
    <cellStyle name="Normal 4 18 6" xfId="2414"/>
    <cellStyle name="Normal 4 18 6 2" xfId="5789"/>
    <cellStyle name="Normal 4 18 7" xfId="3539"/>
    <cellStyle name="Normal 4 19" xfId="162"/>
    <cellStyle name="Normal 4 19 2" xfId="360"/>
    <cellStyle name="Normal 4 19 2 2" xfId="744"/>
    <cellStyle name="Normal 4 19 2 2 2" xfId="1869"/>
    <cellStyle name="Normal 4 19 2 2 2 2" xfId="5244"/>
    <cellStyle name="Normal 4 19 2 2 3" xfId="2994"/>
    <cellStyle name="Normal 4 19 2 2 3 2" xfId="6369"/>
    <cellStyle name="Normal 4 19 2 2 4" xfId="4119"/>
    <cellStyle name="Normal 4 19 2 3" xfId="1112"/>
    <cellStyle name="Normal 4 19 2 3 2" xfId="2237"/>
    <cellStyle name="Normal 4 19 2 3 2 2" xfId="5612"/>
    <cellStyle name="Normal 4 19 2 3 3" xfId="3362"/>
    <cellStyle name="Normal 4 19 2 3 3 2" xfId="6737"/>
    <cellStyle name="Normal 4 19 2 3 4" xfId="4487"/>
    <cellStyle name="Normal 4 19 2 4" xfId="1487"/>
    <cellStyle name="Normal 4 19 2 4 2" xfId="4862"/>
    <cellStyle name="Normal 4 19 2 5" xfId="2612"/>
    <cellStyle name="Normal 4 19 2 5 2" xfId="5987"/>
    <cellStyle name="Normal 4 19 2 6" xfId="3737"/>
    <cellStyle name="Normal 4 19 3" xfId="549"/>
    <cellStyle name="Normal 4 19 3 2" xfId="1674"/>
    <cellStyle name="Normal 4 19 3 2 2" xfId="5049"/>
    <cellStyle name="Normal 4 19 3 3" xfId="2799"/>
    <cellStyle name="Normal 4 19 3 3 2" xfId="6174"/>
    <cellStyle name="Normal 4 19 3 4" xfId="3924"/>
    <cellStyle name="Normal 4 19 4" xfId="923"/>
    <cellStyle name="Normal 4 19 4 2" xfId="2048"/>
    <cellStyle name="Normal 4 19 4 2 2" xfId="5423"/>
    <cellStyle name="Normal 4 19 4 3" xfId="3173"/>
    <cellStyle name="Normal 4 19 4 3 2" xfId="6548"/>
    <cellStyle name="Normal 4 19 4 4" xfId="4298"/>
    <cellStyle name="Normal 4 19 5" xfId="1298"/>
    <cellStyle name="Normal 4 19 5 2" xfId="4673"/>
    <cellStyle name="Normal 4 19 6" xfId="2423"/>
    <cellStyle name="Normal 4 19 6 2" xfId="5798"/>
    <cellStyle name="Normal 4 19 7" xfId="3548"/>
    <cellStyle name="Normal 4 2" xfId="12"/>
    <cellStyle name="Normal 4 2 2" xfId="210"/>
    <cellStyle name="Normal 4 2 2 2" xfId="594"/>
    <cellStyle name="Normal 4 2 2 2 2" xfId="1719"/>
    <cellStyle name="Normal 4 2 2 2 2 2" xfId="5094"/>
    <cellStyle name="Normal 4 2 2 2 3" xfId="2844"/>
    <cellStyle name="Normal 4 2 2 2 3 2" xfId="6219"/>
    <cellStyle name="Normal 4 2 2 2 4" xfId="3969"/>
    <cellStyle name="Normal 4 2 2 3" xfId="962"/>
    <cellStyle name="Normal 4 2 2 3 2" xfId="2087"/>
    <cellStyle name="Normal 4 2 2 3 2 2" xfId="5462"/>
    <cellStyle name="Normal 4 2 2 3 3" xfId="3212"/>
    <cellStyle name="Normal 4 2 2 3 3 2" xfId="6587"/>
    <cellStyle name="Normal 4 2 2 3 4" xfId="4337"/>
    <cellStyle name="Normal 4 2 2 4" xfId="1337"/>
    <cellStyle name="Normal 4 2 2 4 2" xfId="4712"/>
    <cellStyle name="Normal 4 2 2 5" xfId="2462"/>
    <cellStyle name="Normal 4 2 2 5 2" xfId="5837"/>
    <cellStyle name="Normal 4 2 2 6" xfId="3587"/>
    <cellStyle name="Normal 4 2 3" xfId="399"/>
    <cellStyle name="Normal 4 2 3 2" xfId="1524"/>
    <cellStyle name="Normal 4 2 3 2 2" xfId="4899"/>
    <cellStyle name="Normal 4 2 3 3" xfId="2649"/>
    <cellStyle name="Normal 4 2 3 3 2" xfId="6024"/>
    <cellStyle name="Normal 4 2 3 4" xfId="3774"/>
    <cellStyle name="Normal 4 2 4" xfId="773"/>
    <cellStyle name="Normal 4 2 4 2" xfId="1898"/>
    <cellStyle name="Normal 4 2 4 2 2" xfId="5273"/>
    <cellStyle name="Normal 4 2 4 3" xfId="3023"/>
    <cellStyle name="Normal 4 2 4 3 2" xfId="6398"/>
    <cellStyle name="Normal 4 2 4 4" xfId="4148"/>
    <cellStyle name="Normal 4 2 5" xfId="1148"/>
    <cellStyle name="Normal 4 2 5 2" xfId="4523"/>
    <cellStyle name="Normal 4 2 6" xfId="2273"/>
    <cellStyle name="Normal 4 2 6 2" xfId="5648"/>
    <cellStyle name="Normal 4 2 7" xfId="3398"/>
    <cellStyle name="Normal 4 20" xfId="200"/>
    <cellStyle name="Normal 4 20 2" xfId="584"/>
    <cellStyle name="Normal 4 20 2 2" xfId="1709"/>
    <cellStyle name="Normal 4 20 2 2 2" xfId="5084"/>
    <cellStyle name="Normal 4 20 2 3" xfId="2834"/>
    <cellStyle name="Normal 4 20 2 3 2" xfId="6209"/>
    <cellStyle name="Normal 4 20 2 4" xfId="3959"/>
    <cellStyle name="Normal 4 20 3" xfId="952"/>
    <cellStyle name="Normal 4 20 3 2" xfId="2077"/>
    <cellStyle name="Normal 4 20 3 2 2" xfId="5452"/>
    <cellStyle name="Normal 4 20 3 3" xfId="3202"/>
    <cellStyle name="Normal 4 20 3 3 2" xfId="6577"/>
    <cellStyle name="Normal 4 20 3 4" xfId="4327"/>
    <cellStyle name="Normal 4 20 4" xfId="1327"/>
    <cellStyle name="Normal 4 20 4 2" xfId="4702"/>
    <cellStyle name="Normal 4 20 5" xfId="2452"/>
    <cellStyle name="Normal 4 20 5 2" xfId="5827"/>
    <cellStyle name="Normal 4 20 6" xfId="3577"/>
    <cellStyle name="Normal 4 21" xfId="390"/>
    <cellStyle name="Normal 4 21 2" xfId="1515"/>
    <cellStyle name="Normal 4 21 2 2" xfId="4890"/>
    <cellStyle name="Normal 4 21 3" xfId="2640"/>
    <cellStyle name="Normal 4 21 3 2" xfId="6015"/>
    <cellStyle name="Normal 4 21 4" xfId="3765"/>
    <cellStyle name="Normal 4 22" xfId="581"/>
    <cellStyle name="Normal 4 22 2" xfId="1706"/>
    <cellStyle name="Normal 4 22 2 2" xfId="5081"/>
    <cellStyle name="Normal 4 22 3" xfId="2831"/>
    <cellStyle name="Normal 4 22 3 2" xfId="6206"/>
    <cellStyle name="Normal 4 22 4" xfId="3956"/>
    <cellStyle name="Normal 4 23" xfId="1139"/>
    <cellStyle name="Normal 4 23 2" xfId="4514"/>
    <cellStyle name="Normal 4 24" xfId="2268"/>
    <cellStyle name="Normal 4 24 2" xfId="5639"/>
    <cellStyle name="Normal 4 25" xfId="3389"/>
    <cellStyle name="Normal 4 3" xfId="22"/>
    <cellStyle name="Normal 4 3 2" xfId="220"/>
    <cellStyle name="Normal 4 3 2 2" xfId="604"/>
    <cellStyle name="Normal 4 3 2 2 2" xfId="1729"/>
    <cellStyle name="Normal 4 3 2 2 2 2" xfId="5104"/>
    <cellStyle name="Normal 4 3 2 2 3" xfId="2854"/>
    <cellStyle name="Normal 4 3 2 2 3 2" xfId="6229"/>
    <cellStyle name="Normal 4 3 2 2 4" xfId="3979"/>
    <cellStyle name="Normal 4 3 2 3" xfId="972"/>
    <cellStyle name="Normal 4 3 2 3 2" xfId="2097"/>
    <cellStyle name="Normal 4 3 2 3 2 2" xfId="5472"/>
    <cellStyle name="Normal 4 3 2 3 3" xfId="3222"/>
    <cellStyle name="Normal 4 3 2 3 3 2" xfId="6597"/>
    <cellStyle name="Normal 4 3 2 3 4" xfId="4347"/>
    <cellStyle name="Normal 4 3 2 4" xfId="1347"/>
    <cellStyle name="Normal 4 3 2 4 2" xfId="4722"/>
    <cellStyle name="Normal 4 3 2 5" xfId="2472"/>
    <cellStyle name="Normal 4 3 2 5 2" xfId="5847"/>
    <cellStyle name="Normal 4 3 2 6" xfId="3597"/>
    <cellStyle name="Normal 4 3 3" xfId="409"/>
    <cellStyle name="Normal 4 3 3 2" xfId="1534"/>
    <cellStyle name="Normal 4 3 3 2 2" xfId="4909"/>
    <cellStyle name="Normal 4 3 3 3" xfId="2659"/>
    <cellStyle name="Normal 4 3 3 3 2" xfId="6034"/>
    <cellStyle name="Normal 4 3 3 4" xfId="3784"/>
    <cellStyle name="Normal 4 3 4" xfId="783"/>
    <cellStyle name="Normal 4 3 4 2" xfId="1908"/>
    <cellStyle name="Normal 4 3 4 2 2" xfId="5283"/>
    <cellStyle name="Normal 4 3 4 3" xfId="3033"/>
    <cellStyle name="Normal 4 3 4 3 2" xfId="6408"/>
    <cellStyle name="Normal 4 3 4 4" xfId="4158"/>
    <cellStyle name="Normal 4 3 5" xfId="1158"/>
    <cellStyle name="Normal 4 3 5 2" xfId="4533"/>
    <cellStyle name="Normal 4 3 6" xfId="2283"/>
    <cellStyle name="Normal 4 3 6 2" xfId="5658"/>
    <cellStyle name="Normal 4 3 7" xfId="3408"/>
    <cellStyle name="Normal 4 4" xfId="31"/>
    <cellStyle name="Normal 4 4 2" xfId="229"/>
    <cellStyle name="Normal 4 4 2 2" xfId="613"/>
    <cellStyle name="Normal 4 4 2 2 2" xfId="1738"/>
    <cellStyle name="Normal 4 4 2 2 2 2" xfId="5113"/>
    <cellStyle name="Normal 4 4 2 2 3" xfId="2863"/>
    <cellStyle name="Normal 4 4 2 2 3 2" xfId="6238"/>
    <cellStyle name="Normal 4 4 2 2 4" xfId="3988"/>
    <cellStyle name="Normal 4 4 2 3" xfId="981"/>
    <cellStyle name="Normal 4 4 2 3 2" xfId="2106"/>
    <cellStyle name="Normal 4 4 2 3 2 2" xfId="5481"/>
    <cellStyle name="Normal 4 4 2 3 3" xfId="3231"/>
    <cellStyle name="Normal 4 4 2 3 3 2" xfId="6606"/>
    <cellStyle name="Normal 4 4 2 3 4" xfId="4356"/>
    <cellStyle name="Normal 4 4 2 4" xfId="1356"/>
    <cellStyle name="Normal 4 4 2 4 2" xfId="4731"/>
    <cellStyle name="Normal 4 4 2 5" xfId="2481"/>
    <cellStyle name="Normal 4 4 2 5 2" xfId="5856"/>
    <cellStyle name="Normal 4 4 2 6" xfId="3606"/>
    <cellStyle name="Normal 4 4 3" xfId="418"/>
    <cellStyle name="Normal 4 4 3 2" xfId="1543"/>
    <cellStyle name="Normal 4 4 3 2 2" xfId="4918"/>
    <cellStyle name="Normal 4 4 3 3" xfId="2668"/>
    <cellStyle name="Normal 4 4 3 3 2" xfId="6043"/>
    <cellStyle name="Normal 4 4 3 4" xfId="3793"/>
    <cellStyle name="Normal 4 4 4" xfId="792"/>
    <cellStyle name="Normal 4 4 4 2" xfId="1917"/>
    <cellStyle name="Normal 4 4 4 2 2" xfId="5292"/>
    <cellStyle name="Normal 4 4 4 3" xfId="3042"/>
    <cellStyle name="Normal 4 4 4 3 2" xfId="6417"/>
    <cellStyle name="Normal 4 4 4 4" xfId="4167"/>
    <cellStyle name="Normal 4 4 5" xfId="1167"/>
    <cellStyle name="Normal 4 4 5 2" xfId="4542"/>
    <cellStyle name="Normal 4 4 6" xfId="2292"/>
    <cellStyle name="Normal 4 4 6 2" xfId="5667"/>
    <cellStyle name="Normal 4 4 7" xfId="3417"/>
    <cellStyle name="Normal 4 5" xfId="40"/>
    <cellStyle name="Normal 4 5 2" xfId="238"/>
    <cellStyle name="Normal 4 5 2 2" xfId="622"/>
    <cellStyle name="Normal 4 5 2 2 2" xfId="1747"/>
    <cellStyle name="Normal 4 5 2 2 2 2" xfId="5122"/>
    <cellStyle name="Normal 4 5 2 2 3" xfId="2872"/>
    <cellStyle name="Normal 4 5 2 2 3 2" xfId="6247"/>
    <cellStyle name="Normal 4 5 2 2 4" xfId="3997"/>
    <cellStyle name="Normal 4 5 2 3" xfId="990"/>
    <cellStyle name="Normal 4 5 2 3 2" xfId="2115"/>
    <cellStyle name="Normal 4 5 2 3 2 2" xfId="5490"/>
    <cellStyle name="Normal 4 5 2 3 3" xfId="3240"/>
    <cellStyle name="Normal 4 5 2 3 3 2" xfId="6615"/>
    <cellStyle name="Normal 4 5 2 3 4" xfId="4365"/>
    <cellStyle name="Normal 4 5 2 4" xfId="1365"/>
    <cellStyle name="Normal 4 5 2 4 2" xfId="4740"/>
    <cellStyle name="Normal 4 5 2 5" xfId="2490"/>
    <cellStyle name="Normal 4 5 2 5 2" xfId="5865"/>
    <cellStyle name="Normal 4 5 2 6" xfId="3615"/>
    <cellStyle name="Normal 4 5 3" xfId="427"/>
    <cellStyle name="Normal 4 5 3 2" xfId="1552"/>
    <cellStyle name="Normal 4 5 3 2 2" xfId="4927"/>
    <cellStyle name="Normal 4 5 3 3" xfId="2677"/>
    <cellStyle name="Normal 4 5 3 3 2" xfId="6052"/>
    <cellStyle name="Normal 4 5 3 4" xfId="3802"/>
    <cellStyle name="Normal 4 5 4" xfId="801"/>
    <cellStyle name="Normal 4 5 4 2" xfId="1926"/>
    <cellStyle name="Normal 4 5 4 2 2" xfId="5301"/>
    <cellStyle name="Normal 4 5 4 3" xfId="3051"/>
    <cellStyle name="Normal 4 5 4 3 2" xfId="6426"/>
    <cellStyle name="Normal 4 5 4 4" xfId="4176"/>
    <cellStyle name="Normal 4 5 5" xfId="1176"/>
    <cellStyle name="Normal 4 5 5 2" xfId="4551"/>
    <cellStyle name="Normal 4 5 6" xfId="2301"/>
    <cellStyle name="Normal 4 5 6 2" xfId="5676"/>
    <cellStyle name="Normal 4 5 7" xfId="3426"/>
    <cellStyle name="Normal 4 6" xfId="49"/>
    <cellStyle name="Normal 4 6 2" xfId="247"/>
    <cellStyle name="Normal 4 6 2 2" xfId="631"/>
    <cellStyle name="Normal 4 6 2 2 2" xfId="1756"/>
    <cellStyle name="Normal 4 6 2 2 2 2" xfId="5131"/>
    <cellStyle name="Normal 4 6 2 2 3" xfId="2881"/>
    <cellStyle name="Normal 4 6 2 2 3 2" xfId="6256"/>
    <cellStyle name="Normal 4 6 2 2 4" xfId="4006"/>
    <cellStyle name="Normal 4 6 2 3" xfId="999"/>
    <cellStyle name="Normal 4 6 2 3 2" xfId="2124"/>
    <cellStyle name="Normal 4 6 2 3 2 2" xfId="5499"/>
    <cellStyle name="Normal 4 6 2 3 3" xfId="3249"/>
    <cellStyle name="Normal 4 6 2 3 3 2" xfId="6624"/>
    <cellStyle name="Normal 4 6 2 3 4" xfId="4374"/>
    <cellStyle name="Normal 4 6 2 4" xfId="1374"/>
    <cellStyle name="Normal 4 6 2 4 2" xfId="4749"/>
    <cellStyle name="Normal 4 6 2 5" xfId="2499"/>
    <cellStyle name="Normal 4 6 2 5 2" xfId="5874"/>
    <cellStyle name="Normal 4 6 2 6" xfId="3624"/>
    <cellStyle name="Normal 4 6 3" xfId="436"/>
    <cellStyle name="Normal 4 6 3 2" xfId="1561"/>
    <cellStyle name="Normal 4 6 3 2 2" xfId="4936"/>
    <cellStyle name="Normal 4 6 3 3" xfId="2686"/>
    <cellStyle name="Normal 4 6 3 3 2" xfId="6061"/>
    <cellStyle name="Normal 4 6 3 4" xfId="3811"/>
    <cellStyle name="Normal 4 6 4" xfId="810"/>
    <cellStyle name="Normal 4 6 4 2" xfId="1935"/>
    <cellStyle name="Normal 4 6 4 2 2" xfId="5310"/>
    <cellStyle name="Normal 4 6 4 3" xfId="3060"/>
    <cellStyle name="Normal 4 6 4 3 2" xfId="6435"/>
    <cellStyle name="Normal 4 6 4 4" xfId="4185"/>
    <cellStyle name="Normal 4 6 5" xfId="1185"/>
    <cellStyle name="Normal 4 6 5 2" xfId="4560"/>
    <cellStyle name="Normal 4 6 6" xfId="2310"/>
    <cellStyle name="Normal 4 6 6 2" xfId="5685"/>
    <cellStyle name="Normal 4 6 7" xfId="3435"/>
    <cellStyle name="Normal 4 7" xfId="57"/>
    <cellStyle name="Normal 4 7 2" xfId="255"/>
    <cellStyle name="Normal 4 7 2 2" xfId="639"/>
    <cellStyle name="Normal 4 7 2 2 2" xfId="1764"/>
    <cellStyle name="Normal 4 7 2 2 2 2" xfId="5139"/>
    <cellStyle name="Normal 4 7 2 2 3" xfId="2889"/>
    <cellStyle name="Normal 4 7 2 2 3 2" xfId="6264"/>
    <cellStyle name="Normal 4 7 2 2 4" xfId="4014"/>
    <cellStyle name="Normal 4 7 2 3" xfId="1007"/>
    <cellStyle name="Normal 4 7 2 3 2" xfId="2132"/>
    <cellStyle name="Normal 4 7 2 3 2 2" xfId="5507"/>
    <cellStyle name="Normal 4 7 2 3 3" xfId="3257"/>
    <cellStyle name="Normal 4 7 2 3 3 2" xfId="6632"/>
    <cellStyle name="Normal 4 7 2 3 4" xfId="4382"/>
    <cellStyle name="Normal 4 7 2 4" xfId="1382"/>
    <cellStyle name="Normal 4 7 2 4 2" xfId="4757"/>
    <cellStyle name="Normal 4 7 2 5" xfId="2507"/>
    <cellStyle name="Normal 4 7 2 5 2" xfId="5882"/>
    <cellStyle name="Normal 4 7 2 6" xfId="3632"/>
    <cellStyle name="Normal 4 7 3" xfId="444"/>
    <cellStyle name="Normal 4 7 3 2" xfId="1569"/>
    <cellStyle name="Normal 4 7 3 2 2" xfId="4944"/>
    <cellStyle name="Normal 4 7 3 3" xfId="2694"/>
    <cellStyle name="Normal 4 7 3 3 2" xfId="6069"/>
    <cellStyle name="Normal 4 7 3 4" xfId="3819"/>
    <cellStyle name="Normal 4 7 4" xfId="818"/>
    <cellStyle name="Normal 4 7 4 2" xfId="1943"/>
    <cellStyle name="Normal 4 7 4 2 2" xfId="5318"/>
    <cellStyle name="Normal 4 7 4 3" xfId="3068"/>
    <cellStyle name="Normal 4 7 4 3 2" xfId="6443"/>
    <cellStyle name="Normal 4 7 4 4" xfId="4193"/>
    <cellStyle name="Normal 4 7 5" xfId="1193"/>
    <cellStyle name="Normal 4 7 5 2" xfId="4568"/>
    <cellStyle name="Normal 4 7 6" xfId="2318"/>
    <cellStyle name="Normal 4 7 6 2" xfId="5693"/>
    <cellStyle name="Normal 4 7 7" xfId="3443"/>
    <cellStyle name="Normal 4 8" xfId="67"/>
    <cellStyle name="Normal 4 8 2" xfId="265"/>
    <cellStyle name="Normal 4 8 2 2" xfId="649"/>
    <cellStyle name="Normal 4 8 2 2 2" xfId="1774"/>
    <cellStyle name="Normal 4 8 2 2 2 2" xfId="5149"/>
    <cellStyle name="Normal 4 8 2 2 3" xfId="2899"/>
    <cellStyle name="Normal 4 8 2 2 3 2" xfId="6274"/>
    <cellStyle name="Normal 4 8 2 2 4" xfId="4024"/>
    <cellStyle name="Normal 4 8 2 3" xfId="1017"/>
    <cellStyle name="Normal 4 8 2 3 2" xfId="2142"/>
    <cellStyle name="Normal 4 8 2 3 2 2" xfId="5517"/>
    <cellStyle name="Normal 4 8 2 3 3" xfId="3267"/>
    <cellStyle name="Normal 4 8 2 3 3 2" xfId="6642"/>
    <cellStyle name="Normal 4 8 2 3 4" xfId="4392"/>
    <cellStyle name="Normal 4 8 2 4" xfId="1392"/>
    <cellStyle name="Normal 4 8 2 4 2" xfId="4767"/>
    <cellStyle name="Normal 4 8 2 5" xfId="2517"/>
    <cellStyle name="Normal 4 8 2 5 2" xfId="5892"/>
    <cellStyle name="Normal 4 8 2 6" xfId="3642"/>
    <cellStyle name="Normal 4 8 3" xfId="454"/>
    <cellStyle name="Normal 4 8 3 2" xfId="1579"/>
    <cellStyle name="Normal 4 8 3 2 2" xfId="4954"/>
    <cellStyle name="Normal 4 8 3 3" xfId="2704"/>
    <cellStyle name="Normal 4 8 3 3 2" xfId="6079"/>
    <cellStyle name="Normal 4 8 3 4" xfId="3829"/>
    <cellStyle name="Normal 4 8 4" xfId="828"/>
    <cellStyle name="Normal 4 8 4 2" xfId="1953"/>
    <cellStyle name="Normal 4 8 4 2 2" xfId="5328"/>
    <cellStyle name="Normal 4 8 4 3" xfId="3078"/>
    <cellStyle name="Normal 4 8 4 3 2" xfId="6453"/>
    <cellStyle name="Normal 4 8 4 4" xfId="4203"/>
    <cellStyle name="Normal 4 8 5" xfId="1203"/>
    <cellStyle name="Normal 4 8 5 2" xfId="4578"/>
    <cellStyle name="Normal 4 8 6" xfId="2328"/>
    <cellStyle name="Normal 4 8 6 2" xfId="5703"/>
    <cellStyle name="Normal 4 8 7" xfId="3453"/>
    <cellStyle name="Normal 4 9" xfId="76"/>
    <cellStyle name="Normal 4 9 2" xfId="274"/>
    <cellStyle name="Normal 4 9 2 2" xfId="658"/>
    <cellStyle name="Normal 4 9 2 2 2" xfId="1783"/>
    <cellStyle name="Normal 4 9 2 2 2 2" xfId="5158"/>
    <cellStyle name="Normal 4 9 2 2 3" xfId="2908"/>
    <cellStyle name="Normal 4 9 2 2 3 2" xfId="6283"/>
    <cellStyle name="Normal 4 9 2 2 4" xfId="4033"/>
    <cellStyle name="Normal 4 9 2 3" xfId="1026"/>
    <cellStyle name="Normal 4 9 2 3 2" xfId="2151"/>
    <cellStyle name="Normal 4 9 2 3 2 2" xfId="5526"/>
    <cellStyle name="Normal 4 9 2 3 3" xfId="3276"/>
    <cellStyle name="Normal 4 9 2 3 3 2" xfId="6651"/>
    <cellStyle name="Normal 4 9 2 3 4" xfId="4401"/>
    <cellStyle name="Normal 4 9 2 4" xfId="1401"/>
    <cellStyle name="Normal 4 9 2 4 2" xfId="4776"/>
    <cellStyle name="Normal 4 9 2 5" xfId="2526"/>
    <cellStyle name="Normal 4 9 2 5 2" xfId="5901"/>
    <cellStyle name="Normal 4 9 2 6" xfId="3651"/>
    <cellStyle name="Normal 4 9 3" xfId="463"/>
    <cellStyle name="Normal 4 9 3 2" xfId="1588"/>
    <cellStyle name="Normal 4 9 3 2 2" xfId="4963"/>
    <cellStyle name="Normal 4 9 3 3" xfId="2713"/>
    <cellStyle name="Normal 4 9 3 3 2" xfId="6088"/>
    <cellStyle name="Normal 4 9 3 4" xfId="3838"/>
    <cellStyle name="Normal 4 9 4" xfId="837"/>
    <cellStyle name="Normal 4 9 4 2" xfId="1962"/>
    <cellStyle name="Normal 4 9 4 2 2" xfId="5337"/>
    <cellStyle name="Normal 4 9 4 3" xfId="3087"/>
    <cellStyle name="Normal 4 9 4 3 2" xfId="6462"/>
    <cellStyle name="Normal 4 9 4 4" xfId="4212"/>
    <cellStyle name="Normal 4 9 5" xfId="1212"/>
    <cellStyle name="Normal 4 9 5 2" xfId="4587"/>
    <cellStyle name="Normal 4 9 6" xfId="2337"/>
    <cellStyle name="Normal 4 9 6 2" xfId="5712"/>
    <cellStyle name="Normal 4 9 7" xfId="3462"/>
    <cellStyle name="Normal 5" xfId="4"/>
    <cellStyle name="Normal 5 10" xfId="86"/>
    <cellStyle name="Normal 5 10 2" xfId="284"/>
    <cellStyle name="Normal 5 10 2 2" xfId="668"/>
    <cellStyle name="Normal 5 10 2 2 2" xfId="1793"/>
    <cellStyle name="Normal 5 10 2 2 2 2" xfId="5168"/>
    <cellStyle name="Normal 5 10 2 2 3" xfId="2918"/>
    <cellStyle name="Normal 5 10 2 2 3 2" xfId="6293"/>
    <cellStyle name="Normal 5 10 2 2 4" xfId="4043"/>
    <cellStyle name="Normal 5 10 2 3" xfId="1036"/>
    <cellStyle name="Normal 5 10 2 3 2" xfId="2161"/>
    <cellStyle name="Normal 5 10 2 3 2 2" xfId="5536"/>
    <cellStyle name="Normal 5 10 2 3 3" xfId="3286"/>
    <cellStyle name="Normal 5 10 2 3 3 2" xfId="6661"/>
    <cellStyle name="Normal 5 10 2 3 4" xfId="4411"/>
    <cellStyle name="Normal 5 10 2 4" xfId="1411"/>
    <cellStyle name="Normal 5 10 2 4 2" xfId="4786"/>
    <cellStyle name="Normal 5 10 2 5" xfId="2536"/>
    <cellStyle name="Normal 5 10 2 5 2" xfId="5911"/>
    <cellStyle name="Normal 5 10 2 6" xfId="3661"/>
    <cellStyle name="Normal 5 10 3" xfId="473"/>
    <cellStyle name="Normal 5 10 3 2" xfId="1598"/>
    <cellStyle name="Normal 5 10 3 2 2" xfId="4973"/>
    <cellStyle name="Normal 5 10 3 3" xfId="2723"/>
    <cellStyle name="Normal 5 10 3 3 2" xfId="6098"/>
    <cellStyle name="Normal 5 10 3 4" xfId="3848"/>
    <cellStyle name="Normal 5 10 4" xfId="847"/>
    <cellStyle name="Normal 5 10 4 2" xfId="1972"/>
    <cellStyle name="Normal 5 10 4 2 2" xfId="5347"/>
    <cellStyle name="Normal 5 10 4 3" xfId="3097"/>
    <cellStyle name="Normal 5 10 4 3 2" xfId="6472"/>
    <cellStyle name="Normal 5 10 4 4" xfId="4222"/>
    <cellStyle name="Normal 5 10 5" xfId="1222"/>
    <cellStyle name="Normal 5 10 5 2" xfId="4597"/>
    <cellStyle name="Normal 5 10 6" xfId="2347"/>
    <cellStyle name="Normal 5 10 6 2" xfId="5722"/>
    <cellStyle name="Normal 5 10 7" xfId="3472"/>
    <cellStyle name="Normal 5 11" xfId="95"/>
    <cellStyle name="Normal 5 11 2" xfId="293"/>
    <cellStyle name="Normal 5 11 2 2" xfId="677"/>
    <cellStyle name="Normal 5 11 2 2 2" xfId="1802"/>
    <cellStyle name="Normal 5 11 2 2 2 2" xfId="5177"/>
    <cellStyle name="Normal 5 11 2 2 3" xfId="2927"/>
    <cellStyle name="Normal 5 11 2 2 3 2" xfId="6302"/>
    <cellStyle name="Normal 5 11 2 2 4" xfId="4052"/>
    <cellStyle name="Normal 5 11 2 3" xfId="1045"/>
    <cellStyle name="Normal 5 11 2 3 2" xfId="2170"/>
    <cellStyle name="Normal 5 11 2 3 2 2" xfId="5545"/>
    <cellStyle name="Normal 5 11 2 3 3" xfId="3295"/>
    <cellStyle name="Normal 5 11 2 3 3 2" xfId="6670"/>
    <cellStyle name="Normal 5 11 2 3 4" xfId="4420"/>
    <cellStyle name="Normal 5 11 2 4" xfId="1420"/>
    <cellStyle name="Normal 5 11 2 4 2" xfId="4795"/>
    <cellStyle name="Normal 5 11 2 5" xfId="2545"/>
    <cellStyle name="Normal 5 11 2 5 2" xfId="5920"/>
    <cellStyle name="Normal 5 11 2 6" xfId="3670"/>
    <cellStyle name="Normal 5 11 3" xfId="482"/>
    <cellStyle name="Normal 5 11 3 2" xfId="1607"/>
    <cellStyle name="Normal 5 11 3 2 2" xfId="4982"/>
    <cellStyle name="Normal 5 11 3 3" xfId="2732"/>
    <cellStyle name="Normal 5 11 3 3 2" xfId="6107"/>
    <cellStyle name="Normal 5 11 3 4" xfId="3857"/>
    <cellStyle name="Normal 5 11 4" xfId="856"/>
    <cellStyle name="Normal 5 11 4 2" xfId="1981"/>
    <cellStyle name="Normal 5 11 4 2 2" xfId="5356"/>
    <cellStyle name="Normal 5 11 4 3" xfId="3106"/>
    <cellStyle name="Normal 5 11 4 3 2" xfId="6481"/>
    <cellStyle name="Normal 5 11 4 4" xfId="4231"/>
    <cellStyle name="Normal 5 11 5" xfId="1231"/>
    <cellStyle name="Normal 5 11 5 2" xfId="4606"/>
    <cellStyle name="Normal 5 11 6" xfId="2356"/>
    <cellStyle name="Normal 5 11 6 2" xfId="5731"/>
    <cellStyle name="Normal 5 11 7" xfId="3481"/>
    <cellStyle name="Normal 5 12" xfId="103"/>
    <cellStyle name="Normal 5 12 2" xfId="301"/>
    <cellStyle name="Normal 5 12 2 2" xfId="685"/>
    <cellStyle name="Normal 5 12 2 2 2" xfId="1810"/>
    <cellStyle name="Normal 5 12 2 2 2 2" xfId="5185"/>
    <cellStyle name="Normal 5 12 2 2 3" xfId="2935"/>
    <cellStyle name="Normal 5 12 2 2 3 2" xfId="6310"/>
    <cellStyle name="Normal 5 12 2 2 4" xfId="4060"/>
    <cellStyle name="Normal 5 12 2 3" xfId="1053"/>
    <cellStyle name="Normal 5 12 2 3 2" xfId="2178"/>
    <cellStyle name="Normal 5 12 2 3 2 2" xfId="5553"/>
    <cellStyle name="Normal 5 12 2 3 3" xfId="3303"/>
    <cellStyle name="Normal 5 12 2 3 3 2" xfId="6678"/>
    <cellStyle name="Normal 5 12 2 3 4" xfId="4428"/>
    <cellStyle name="Normal 5 12 2 4" xfId="1428"/>
    <cellStyle name="Normal 5 12 2 4 2" xfId="4803"/>
    <cellStyle name="Normal 5 12 2 5" xfId="2553"/>
    <cellStyle name="Normal 5 12 2 5 2" xfId="5928"/>
    <cellStyle name="Normal 5 12 2 6" xfId="3678"/>
    <cellStyle name="Normal 5 12 3" xfId="490"/>
    <cellStyle name="Normal 5 12 3 2" xfId="1615"/>
    <cellStyle name="Normal 5 12 3 2 2" xfId="4990"/>
    <cellStyle name="Normal 5 12 3 3" xfId="2740"/>
    <cellStyle name="Normal 5 12 3 3 2" xfId="6115"/>
    <cellStyle name="Normal 5 12 3 4" xfId="3865"/>
    <cellStyle name="Normal 5 12 4" xfId="864"/>
    <cellStyle name="Normal 5 12 4 2" xfId="1989"/>
    <cellStyle name="Normal 5 12 4 2 2" xfId="5364"/>
    <cellStyle name="Normal 5 12 4 3" xfId="3114"/>
    <cellStyle name="Normal 5 12 4 3 2" xfId="6489"/>
    <cellStyle name="Normal 5 12 4 4" xfId="4239"/>
    <cellStyle name="Normal 5 12 5" xfId="1239"/>
    <cellStyle name="Normal 5 12 5 2" xfId="4614"/>
    <cellStyle name="Normal 5 12 6" xfId="2364"/>
    <cellStyle name="Normal 5 12 6 2" xfId="5739"/>
    <cellStyle name="Normal 5 12 7" xfId="3489"/>
    <cellStyle name="Normal 5 13" xfId="111"/>
    <cellStyle name="Normal 5 13 2" xfId="309"/>
    <cellStyle name="Normal 5 13 2 2" xfId="693"/>
    <cellStyle name="Normal 5 13 2 2 2" xfId="1818"/>
    <cellStyle name="Normal 5 13 2 2 2 2" xfId="5193"/>
    <cellStyle name="Normal 5 13 2 2 3" xfId="2943"/>
    <cellStyle name="Normal 5 13 2 2 3 2" xfId="6318"/>
    <cellStyle name="Normal 5 13 2 2 4" xfId="4068"/>
    <cellStyle name="Normal 5 13 2 3" xfId="1061"/>
    <cellStyle name="Normal 5 13 2 3 2" xfId="2186"/>
    <cellStyle name="Normal 5 13 2 3 2 2" xfId="5561"/>
    <cellStyle name="Normal 5 13 2 3 3" xfId="3311"/>
    <cellStyle name="Normal 5 13 2 3 3 2" xfId="6686"/>
    <cellStyle name="Normal 5 13 2 3 4" xfId="4436"/>
    <cellStyle name="Normal 5 13 2 4" xfId="1436"/>
    <cellStyle name="Normal 5 13 2 4 2" xfId="4811"/>
    <cellStyle name="Normal 5 13 2 5" xfId="2561"/>
    <cellStyle name="Normal 5 13 2 5 2" xfId="5936"/>
    <cellStyle name="Normal 5 13 2 6" xfId="3686"/>
    <cellStyle name="Normal 5 13 3" xfId="498"/>
    <cellStyle name="Normal 5 13 3 2" xfId="1623"/>
    <cellStyle name="Normal 5 13 3 2 2" xfId="4998"/>
    <cellStyle name="Normal 5 13 3 3" xfId="2748"/>
    <cellStyle name="Normal 5 13 3 3 2" xfId="6123"/>
    <cellStyle name="Normal 5 13 3 4" xfId="3873"/>
    <cellStyle name="Normal 5 13 4" xfId="872"/>
    <cellStyle name="Normal 5 13 4 2" xfId="1997"/>
    <cellStyle name="Normal 5 13 4 2 2" xfId="5372"/>
    <cellStyle name="Normal 5 13 4 3" xfId="3122"/>
    <cellStyle name="Normal 5 13 4 3 2" xfId="6497"/>
    <cellStyle name="Normal 5 13 4 4" xfId="4247"/>
    <cellStyle name="Normal 5 13 5" xfId="1247"/>
    <cellStyle name="Normal 5 13 5 2" xfId="4622"/>
    <cellStyle name="Normal 5 13 6" xfId="2372"/>
    <cellStyle name="Normal 5 13 6 2" xfId="5747"/>
    <cellStyle name="Normal 5 13 7" xfId="3497"/>
    <cellStyle name="Normal 5 14" xfId="119"/>
    <cellStyle name="Normal 5 14 2" xfId="317"/>
    <cellStyle name="Normal 5 14 2 2" xfId="701"/>
    <cellStyle name="Normal 5 14 2 2 2" xfId="1826"/>
    <cellStyle name="Normal 5 14 2 2 2 2" xfId="5201"/>
    <cellStyle name="Normal 5 14 2 2 3" xfId="2951"/>
    <cellStyle name="Normal 5 14 2 2 3 2" xfId="6326"/>
    <cellStyle name="Normal 5 14 2 2 4" xfId="4076"/>
    <cellStyle name="Normal 5 14 2 3" xfId="1069"/>
    <cellStyle name="Normal 5 14 2 3 2" xfId="2194"/>
    <cellStyle name="Normal 5 14 2 3 2 2" xfId="5569"/>
    <cellStyle name="Normal 5 14 2 3 3" xfId="3319"/>
    <cellStyle name="Normal 5 14 2 3 3 2" xfId="6694"/>
    <cellStyle name="Normal 5 14 2 3 4" xfId="4444"/>
    <cellStyle name="Normal 5 14 2 4" xfId="1444"/>
    <cellStyle name="Normal 5 14 2 4 2" xfId="4819"/>
    <cellStyle name="Normal 5 14 2 5" xfId="2569"/>
    <cellStyle name="Normal 5 14 2 5 2" xfId="5944"/>
    <cellStyle name="Normal 5 14 2 6" xfId="3694"/>
    <cellStyle name="Normal 5 14 3" xfId="506"/>
    <cellStyle name="Normal 5 14 3 2" xfId="1631"/>
    <cellStyle name="Normal 5 14 3 2 2" xfId="5006"/>
    <cellStyle name="Normal 5 14 3 3" xfId="2756"/>
    <cellStyle name="Normal 5 14 3 3 2" xfId="6131"/>
    <cellStyle name="Normal 5 14 3 4" xfId="3881"/>
    <cellStyle name="Normal 5 14 4" xfId="880"/>
    <cellStyle name="Normal 5 14 4 2" xfId="2005"/>
    <cellStyle name="Normal 5 14 4 2 2" xfId="5380"/>
    <cellStyle name="Normal 5 14 4 3" xfId="3130"/>
    <cellStyle name="Normal 5 14 4 3 2" xfId="6505"/>
    <cellStyle name="Normal 5 14 4 4" xfId="4255"/>
    <cellStyle name="Normal 5 14 5" xfId="1255"/>
    <cellStyle name="Normal 5 14 5 2" xfId="4630"/>
    <cellStyle name="Normal 5 14 6" xfId="2380"/>
    <cellStyle name="Normal 5 14 6 2" xfId="5755"/>
    <cellStyle name="Normal 5 14 7" xfId="3505"/>
    <cellStyle name="Normal 5 15" xfId="127"/>
    <cellStyle name="Normal 5 15 2" xfId="325"/>
    <cellStyle name="Normal 5 15 2 2" xfId="709"/>
    <cellStyle name="Normal 5 15 2 2 2" xfId="1834"/>
    <cellStyle name="Normal 5 15 2 2 2 2" xfId="5209"/>
    <cellStyle name="Normal 5 15 2 2 3" xfId="2959"/>
    <cellStyle name="Normal 5 15 2 2 3 2" xfId="6334"/>
    <cellStyle name="Normal 5 15 2 2 4" xfId="4084"/>
    <cellStyle name="Normal 5 15 2 3" xfId="1077"/>
    <cellStyle name="Normal 5 15 2 3 2" xfId="2202"/>
    <cellStyle name="Normal 5 15 2 3 2 2" xfId="5577"/>
    <cellStyle name="Normal 5 15 2 3 3" xfId="3327"/>
    <cellStyle name="Normal 5 15 2 3 3 2" xfId="6702"/>
    <cellStyle name="Normal 5 15 2 3 4" xfId="4452"/>
    <cellStyle name="Normal 5 15 2 4" xfId="1452"/>
    <cellStyle name="Normal 5 15 2 4 2" xfId="4827"/>
    <cellStyle name="Normal 5 15 2 5" xfId="2577"/>
    <cellStyle name="Normal 5 15 2 5 2" xfId="5952"/>
    <cellStyle name="Normal 5 15 2 6" xfId="3702"/>
    <cellStyle name="Normal 5 15 3" xfId="514"/>
    <cellStyle name="Normal 5 15 3 2" xfId="1639"/>
    <cellStyle name="Normal 5 15 3 2 2" xfId="5014"/>
    <cellStyle name="Normal 5 15 3 3" xfId="2764"/>
    <cellStyle name="Normal 5 15 3 3 2" xfId="6139"/>
    <cellStyle name="Normal 5 15 3 4" xfId="3889"/>
    <cellStyle name="Normal 5 15 4" xfId="888"/>
    <cellStyle name="Normal 5 15 4 2" xfId="2013"/>
    <cellStyle name="Normal 5 15 4 2 2" xfId="5388"/>
    <cellStyle name="Normal 5 15 4 3" xfId="3138"/>
    <cellStyle name="Normal 5 15 4 3 2" xfId="6513"/>
    <cellStyle name="Normal 5 15 4 4" xfId="4263"/>
    <cellStyle name="Normal 5 15 5" xfId="1263"/>
    <cellStyle name="Normal 5 15 5 2" xfId="4638"/>
    <cellStyle name="Normal 5 15 6" xfId="2388"/>
    <cellStyle name="Normal 5 15 6 2" xfId="5763"/>
    <cellStyle name="Normal 5 15 7" xfId="3513"/>
    <cellStyle name="Normal 5 16" xfId="137"/>
    <cellStyle name="Normal 5 16 2" xfId="335"/>
    <cellStyle name="Normal 5 16 2 2" xfId="719"/>
    <cellStyle name="Normal 5 16 2 2 2" xfId="1844"/>
    <cellStyle name="Normal 5 16 2 2 2 2" xfId="5219"/>
    <cellStyle name="Normal 5 16 2 2 3" xfId="2969"/>
    <cellStyle name="Normal 5 16 2 2 3 2" xfId="6344"/>
    <cellStyle name="Normal 5 16 2 2 4" xfId="4094"/>
    <cellStyle name="Normal 5 16 2 3" xfId="1087"/>
    <cellStyle name="Normal 5 16 2 3 2" xfId="2212"/>
    <cellStyle name="Normal 5 16 2 3 2 2" xfId="5587"/>
    <cellStyle name="Normal 5 16 2 3 3" xfId="3337"/>
    <cellStyle name="Normal 5 16 2 3 3 2" xfId="6712"/>
    <cellStyle name="Normal 5 16 2 3 4" xfId="4462"/>
    <cellStyle name="Normal 5 16 2 4" xfId="1462"/>
    <cellStyle name="Normal 5 16 2 4 2" xfId="4837"/>
    <cellStyle name="Normal 5 16 2 5" xfId="2587"/>
    <cellStyle name="Normal 5 16 2 5 2" xfId="5962"/>
    <cellStyle name="Normal 5 16 2 6" xfId="3712"/>
    <cellStyle name="Normal 5 16 3" xfId="524"/>
    <cellStyle name="Normal 5 16 3 2" xfId="1649"/>
    <cellStyle name="Normal 5 16 3 2 2" xfId="5024"/>
    <cellStyle name="Normal 5 16 3 3" xfId="2774"/>
    <cellStyle name="Normal 5 16 3 3 2" xfId="6149"/>
    <cellStyle name="Normal 5 16 3 4" xfId="3899"/>
    <cellStyle name="Normal 5 16 4" xfId="898"/>
    <cellStyle name="Normal 5 16 4 2" xfId="2023"/>
    <cellStyle name="Normal 5 16 4 2 2" xfId="5398"/>
    <cellStyle name="Normal 5 16 4 3" xfId="3148"/>
    <cellStyle name="Normal 5 16 4 3 2" xfId="6523"/>
    <cellStyle name="Normal 5 16 4 4" xfId="4273"/>
    <cellStyle name="Normal 5 16 5" xfId="1273"/>
    <cellStyle name="Normal 5 16 5 2" xfId="4648"/>
    <cellStyle name="Normal 5 16 6" xfId="2398"/>
    <cellStyle name="Normal 5 16 6 2" xfId="5773"/>
    <cellStyle name="Normal 5 16 7" xfId="3523"/>
    <cellStyle name="Normal 5 17" xfId="146"/>
    <cellStyle name="Normal 5 17 2" xfId="344"/>
    <cellStyle name="Normal 5 17 2 2" xfId="728"/>
    <cellStyle name="Normal 5 17 2 2 2" xfId="1853"/>
    <cellStyle name="Normal 5 17 2 2 2 2" xfId="5228"/>
    <cellStyle name="Normal 5 17 2 2 3" xfId="2978"/>
    <cellStyle name="Normal 5 17 2 2 3 2" xfId="6353"/>
    <cellStyle name="Normal 5 17 2 2 4" xfId="4103"/>
    <cellStyle name="Normal 5 17 2 3" xfId="1096"/>
    <cellStyle name="Normal 5 17 2 3 2" xfId="2221"/>
    <cellStyle name="Normal 5 17 2 3 2 2" xfId="5596"/>
    <cellStyle name="Normal 5 17 2 3 3" xfId="3346"/>
    <cellStyle name="Normal 5 17 2 3 3 2" xfId="6721"/>
    <cellStyle name="Normal 5 17 2 3 4" xfId="4471"/>
    <cellStyle name="Normal 5 17 2 4" xfId="1471"/>
    <cellStyle name="Normal 5 17 2 4 2" xfId="4846"/>
    <cellStyle name="Normal 5 17 2 5" xfId="2596"/>
    <cellStyle name="Normal 5 17 2 5 2" xfId="5971"/>
    <cellStyle name="Normal 5 17 2 6" xfId="3721"/>
    <cellStyle name="Normal 5 17 3" xfId="533"/>
    <cellStyle name="Normal 5 17 3 2" xfId="1658"/>
    <cellStyle name="Normal 5 17 3 2 2" xfId="5033"/>
    <cellStyle name="Normal 5 17 3 3" xfId="2783"/>
    <cellStyle name="Normal 5 17 3 3 2" xfId="6158"/>
    <cellStyle name="Normal 5 17 3 4" xfId="3908"/>
    <cellStyle name="Normal 5 17 4" xfId="907"/>
    <cellStyle name="Normal 5 17 4 2" xfId="2032"/>
    <cellStyle name="Normal 5 17 4 2 2" xfId="5407"/>
    <cellStyle name="Normal 5 17 4 3" xfId="3157"/>
    <cellStyle name="Normal 5 17 4 3 2" xfId="6532"/>
    <cellStyle name="Normal 5 17 4 4" xfId="4282"/>
    <cellStyle name="Normal 5 17 5" xfId="1282"/>
    <cellStyle name="Normal 5 17 5 2" xfId="4657"/>
    <cellStyle name="Normal 5 17 6" xfId="2407"/>
    <cellStyle name="Normal 5 17 6 2" xfId="5782"/>
    <cellStyle name="Normal 5 17 7" xfId="3532"/>
    <cellStyle name="Normal 5 18" xfId="154"/>
    <cellStyle name="Normal 5 18 2" xfId="352"/>
    <cellStyle name="Normal 5 18 2 2" xfId="736"/>
    <cellStyle name="Normal 5 18 2 2 2" xfId="1861"/>
    <cellStyle name="Normal 5 18 2 2 2 2" xfId="5236"/>
    <cellStyle name="Normal 5 18 2 2 3" xfId="2986"/>
    <cellStyle name="Normal 5 18 2 2 3 2" xfId="6361"/>
    <cellStyle name="Normal 5 18 2 2 4" xfId="4111"/>
    <cellStyle name="Normal 5 18 2 3" xfId="1104"/>
    <cellStyle name="Normal 5 18 2 3 2" xfId="2229"/>
    <cellStyle name="Normal 5 18 2 3 2 2" xfId="5604"/>
    <cellStyle name="Normal 5 18 2 3 3" xfId="3354"/>
    <cellStyle name="Normal 5 18 2 3 3 2" xfId="6729"/>
    <cellStyle name="Normal 5 18 2 3 4" xfId="4479"/>
    <cellStyle name="Normal 5 18 2 4" xfId="1479"/>
    <cellStyle name="Normal 5 18 2 4 2" xfId="4854"/>
    <cellStyle name="Normal 5 18 2 5" xfId="2604"/>
    <cellStyle name="Normal 5 18 2 5 2" xfId="5979"/>
    <cellStyle name="Normal 5 18 2 6" xfId="3729"/>
    <cellStyle name="Normal 5 18 3" xfId="541"/>
    <cellStyle name="Normal 5 18 3 2" xfId="1666"/>
    <cellStyle name="Normal 5 18 3 2 2" xfId="5041"/>
    <cellStyle name="Normal 5 18 3 3" xfId="2791"/>
    <cellStyle name="Normal 5 18 3 3 2" xfId="6166"/>
    <cellStyle name="Normal 5 18 3 4" xfId="3916"/>
    <cellStyle name="Normal 5 18 4" xfId="915"/>
    <cellStyle name="Normal 5 18 4 2" xfId="2040"/>
    <cellStyle name="Normal 5 18 4 2 2" xfId="5415"/>
    <cellStyle name="Normal 5 18 4 3" xfId="3165"/>
    <cellStyle name="Normal 5 18 4 3 2" xfId="6540"/>
    <cellStyle name="Normal 5 18 4 4" xfId="4290"/>
    <cellStyle name="Normal 5 18 5" xfId="1290"/>
    <cellStyle name="Normal 5 18 5 2" xfId="4665"/>
    <cellStyle name="Normal 5 18 6" xfId="2415"/>
    <cellStyle name="Normal 5 18 6 2" xfId="5790"/>
    <cellStyle name="Normal 5 18 7" xfId="3540"/>
    <cellStyle name="Normal 5 19" xfId="163"/>
    <cellStyle name="Normal 5 19 2" xfId="361"/>
    <cellStyle name="Normal 5 19 2 2" xfId="745"/>
    <cellStyle name="Normal 5 19 2 2 2" xfId="1870"/>
    <cellStyle name="Normal 5 19 2 2 2 2" xfId="5245"/>
    <cellStyle name="Normal 5 19 2 2 3" xfId="2995"/>
    <cellStyle name="Normal 5 19 2 2 3 2" xfId="6370"/>
    <cellStyle name="Normal 5 19 2 2 4" xfId="4120"/>
    <cellStyle name="Normal 5 19 2 3" xfId="1113"/>
    <cellStyle name="Normal 5 19 2 3 2" xfId="2238"/>
    <cellStyle name="Normal 5 19 2 3 2 2" xfId="5613"/>
    <cellStyle name="Normal 5 19 2 3 3" xfId="3363"/>
    <cellStyle name="Normal 5 19 2 3 3 2" xfId="6738"/>
    <cellStyle name="Normal 5 19 2 3 4" xfId="4488"/>
    <cellStyle name="Normal 5 19 2 4" xfId="1488"/>
    <cellStyle name="Normal 5 19 2 4 2" xfId="4863"/>
    <cellStyle name="Normal 5 19 2 5" xfId="2613"/>
    <cellStyle name="Normal 5 19 2 5 2" xfId="5988"/>
    <cellStyle name="Normal 5 19 2 6" xfId="3738"/>
    <cellStyle name="Normal 5 19 3" xfId="550"/>
    <cellStyle name="Normal 5 19 3 2" xfId="1675"/>
    <cellStyle name="Normal 5 19 3 2 2" xfId="5050"/>
    <cellStyle name="Normal 5 19 3 3" xfId="2800"/>
    <cellStyle name="Normal 5 19 3 3 2" xfId="6175"/>
    <cellStyle name="Normal 5 19 3 4" xfId="3925"/>
    <cellStyle name="Normal 5 19 4" xfId="924"/>
    <cellStyle name="Normal 5 19 4 2" xfId="2049"/>
    <cellStyle name="Normal 5 19 4 2 2" xfId="5424"/>
    <cellStyle name="Normal 5 19 4 3" xfId="3174"/>
    <cellStyle name="Normal 5 19 4 3 2" xfId="6549"/>
    <cellStyle name="Normal 5 19 4 4" xfId="4299"/>
    <cellStyle name="Normal 5 19 5" xfId="1299"/>
    <cellStyle name="Normal 5 19 5 2" xfId="4674"/>
    <cellStyle name="Normal 5 19 6" xfId="2424"/>
    <cellStyle name="Normal 5 19 6 2" xfId="5799"/>
    <cellStyle name="Normal 5 19 7" xfId="3549"/>
    <cellStyle name="Normal 5 2" xfId="13"/>
    <cellStyle name="Normal 5 2 2" xfId="211"/>
    <cellStyle name="Normal 5 2 2 2" xfId="595"/>
    <cellStyle name="Normal 5 2 2 2 2" xfId="1720"/>
    <cellStyle name="Normal 5 2 2 2 2 2" xfId="5095"/>
    <cellStyle name="Normal 5 2 2 2 3" xfId="2845"/>
    <cellStyle name="Normal 5 2 2 2 3 2" xfId="6220"/>
    <cellStyle name="Normal 5 2 2 2 4" xfId="3970"/>
    <cellStyle name="Normal 5 2 2 3" xfId="963"/>
    <cellStyle name="Normal 5 2 2 3 2" xfId="2088"/>
    <cellStyle name="Normal 5 2 2 3 2 2" xfId="5463"/>
    <cellStyle name="Normal 5 2 2 3 3" xfId="3213"/>
    <cellStyle name="Normal 5 2 2 3 3 2" xfId="6588"/>
    <cellStyle name="Normal 5 2 2 3 4" xfId="4338"/>
    <cellStyle name="Normal 5 2 2 4" xfId="1338"/>
    <cellStyle name="Normal 5 2 2 4 2" xfId="4713"/>
    <cellStyle name="Normal 5 2 2 5" xfId="2463"/>
    <cellStyle name="Normal 5 2 2 5 2" xfId="5838"/>
    <cellStyle name="Normal 5 2 2 6" xfId="3588"/>
    <cellStyle name="Normal 5 2 3" xfId="400"/>
    <cellStyle name="Normal 5 2 3 2" xfId="1525"/>
    <cellStyle name="Normal 5 2 3 2 2" xfId="4900"/>
    <cellStyle name="Normal 5 2 3 3" xfId="2650"/>
    <cellStyle name="Normal 5 2 3 3 2" xfId="6025"/>
    <cellStyle name="Normal 5 2 3 4" xfId="3775"/>
    <cellStyle name="Normal 5 2 4" xfId="774"/>
    <cellStyle name="Normal 5 2 4 2" xfId="1899"/>
    <cellStyle name="Normal 5 2 4 2 2" xfId="5274"/>
    <cellStyle name="Normal 5 2 4 3" xfId="3024"/>
    <cellStyle name="Normal 5 2 4 3 2" xfId="6399"/>
    <cellStyle name="Normal 5 2 4 4" xfId="4149"/>
    <cellStyle name="Normal 5 2 5" xfId="1149"/>
    <cellStyle name="Normal 5 2 5 2" xfId="4524"/>
    <cellStyle name="Normal 5 2 6" xfId="2274"/>
    <cellStyle name="Normal 5 2 6 2" xfId="5649"/>
    <cellStyle name="Normal 5 2 7" xfId="3399"/>
    <cellStyle name="Normal 5 20" xfId="201"/>
    <cellStyle name="Normal 5 20 2" xfId="585"/>
    <cellStyle name="Normal 5 20 2 2" xfId="1710"/>
    <cellStyle name="Normal 5 20 2 2 2" xfId="5085"/>
    <cellStyle name="Normal 5 20 2 3" xfId="2835"/>
    <cellStyle name="Normal 5 20 2 3 2" xfId="6210"/>
    <cellStyle name="Normal 5 20 2 4" xfId="3960"/>
    <cellStyle name="Normal 5 20 3" xfId="953"/>
    <cellStyle name="Normal 5 20 3 2" xfId="2078"/>
    <cellStyle name="Normal 5 20 3 2 2" xfId="5453"/>
    <cellStyle name="Normal 5 20 3 3" xfId="3203"/>
    <cellStyle name="Normal 5 20 3 3 2" xfId="6578"/>
    <cellStyle name="Normal 5 20 3 4" xfId="4328"/>
    <cellStyle name="Normal 5 20 4" xfId="1328"/>
    <cellStyle name="Normal 5 20 4 2" xfId="4703"/>
    <cellStyle name="Normal 5 20 5" xfId="2453"/>
    <cellStyle name="Normal 5 20 5 2" xfId="5828"/>
    <cellStyle name="Normal 5 20 6" xfId="3578"/>
    <cellStyle name="Normal 5 21" xfId="391"/>
    <cellStyle name="Normal 5 21 2" xfId="1516"/>
    <cellStyle name="Normal 5 21 2 2" xfId="4891"/>
    <cellStyle name="Normal 5 21 3" xfId="2641"/>
    <cellStyle name="Normal 5 21 3 2" xfId="6016"/>
    <cellStyle name="Normal 5 21 4" xfId="3766"/>
    <cellStyle name="Normal 5 22" xfId="578"/>
    <cellStyle name="Normal 5 22 2" xfId="1703"/>
    <cellStyle name="Normal 5 22 2 2" xfId="5078"/>
    <cellStyle name="Normal 5 22 3" xfId="2828"/>
    <cellStyle name="Normal 5 22 3 2" xfId="6203"/>
    <cellStyle name="Normal 5 22 4" xfId="3953"/>
    <cellStyle name="Normal 5 23" xfId="1140"/>
    <cellStyle name="Normal 5 23 2" xfId="4515"/>
    <cellStyle name="Normal 5 24" xfId="2265"/>
    <cellStyle name="Normal 5 24 2" xfId="5640"/>
    <cellStyle name="Normal 5 25" xfId="3390"/>
    <cellStyle name="Normal 5 3" xfId="23"/>
    <cellStyle name="Normal 5 3 2" xfId="221"/>
    <cellStyle name="Normal 5 3 2 2" xfId="605"/>
    <cellStyle name="Normal 5 3 2 2 2" xfId="1730"/>
    <cellStyle name="Normal 5 3 2 2 2 2" xfId="5105"/>
    <cellStyle name="Normal 5 3 2 2 3" xfId="2855"/>
    <cellStyle name="Normal 5 3 2 2 3 2" xfId="6230"/>
    <cellStyle name="Normal 5 3 2 2 4" xfId="3980"/>
    <cellStyle name="Normal 5 3 2 3" xfId="973"/>
    <cellStyle name="Normal 5 3 2 3 2" xfId="2098"/>
    <cellStyle name="Normal 5 3 2 3 2 2" xfId="5473"/>
    <cellStyle name="Normal 5 3 2 3 3" xfId="3223"/>
    <cellStyle name="Normal 5 3 2 3 3 2" xfId="6598"/>
    <cellStyle name="Normal 5 3 2 3 4" xfId="4348"/>
    <cellStyle name="Normal 5 3 2 4" xfId="1348"/>
    <cellStyle name="Normal 5 3 2 4 2" xfId="4723"/>
    <cellStyle name="Normal 5 3 2 5" xfId="2473"/>
    <cellStyle name="Normal 5 3 2 5 2" xfId="5848"/>
    <cellStyle name="Normal 5 3 2 6" xfId="3598"/>
    <cellStyle name="Normal 5 3 3" xfId="410"/>
    <cellStyle name="Normal 5 3 3 2" xfId="1535"/>
    <cellStyle name="Normal 5 3 3 2 2" xfId="4910"/>
    <cellStyle name="Normal 5 3 3 3" xfId="2660"/>
    <cellStyle name="Normal 5 3 3 3 2" xfId="6035"/>
    <cellStyle name="Normal 5 3 3 4" xfId="3785"/>
    <cellStyle name="Normal 5 3 4" xfId="784"/>
    <cellStyle name="Normal 5 3 4 2" xfId="1909"/>
    <cellStyle name="Normal 5 3 4 2 2" xfId="5284"/>
    <cellStyle name="Normal 5 3 4 3" xfId="3034"/>
    <cellStyle name="Normal 5 3 4 3 2" xfId="6409"/>
    <cellStyle name="Normal 5 3 4 4" xfId="4159"/>
    <cellStyle name="Normal 5 3 5" xfId="1159"/>
    <cellStyle name="Normal 5 3 5 2" xfId="4534"/>
    <cellStyle name="Normal 5 3 6" xfId="2284"/>
    <cellStyle name="Normal 5 3 6 2" xfId="5659"/>
    <cellStyle name="Normal 5 3 7" xfId="3409"/>
    <cellStyle name="Normal 5 4" xfId="32"/>
    <cellStyle name="Normal 5 4 2" xfId="230"/>
    <cellStyle name="Normal 5 4 2 2" xfId="614"/>
    <cellStyle name="Normal 5 4 2 2 2" xfId="1739"/>
    <cellStyle name="Normal 5 4 2 2 2 2" xfId="5114"/>
    <cellStyle name="Normal 5 4 2 2 3" xfId="2864"/>
    <cellStyle name="Normal 5 4 2 2 3 2" xfId="6239"/>
    <cellStyle name="Normal 5 4 2 2 4" xfId="3989"/>
    <cellStyle name="Normal 5 4 2 3" xfId="982"/>
    <cellStyle name="Normal 5 4 2 3 2" xfId="2107"/>
    <cellStyle name="Normal 5 4 2 3 2 2" xfId="5482"/>
    <cellStyle name="Normal 5 4 2 3 3" xfId="3232"/>
    <cellStyle name="Normal 5 4 2 3 3 2" xfId="6607"/>
    <cellStyle name="Normal 5 4 2 3 4" xfId="4357"/>
    <cellStyle name="Normal 5 4 2 4" xfId="1357"/>
    <cellStyle name="Normal 5 4 2 4 2" xfId="4732"/>
    <cellStyle name="Normal 5 4 2 5" xfId="2482"/>
    <cellStyle name="Normal 5 4 2 5 2" xfId="5857"/>
    <cellStyle name="Normal 5 4 2 6" xfId="3607"/>
    <cellStyle name="Normal 5 4 3" xfId="419"/>
    <cellStyle name="Normal 5 4 3 2" xfId="1544"/>
    <cellStyle name="Normal 5 4 3 2 2" xfId="4919"/>
    <cellStyle name="Normal 5 4 3 3" xfId="2669"/>
    <cellStyle name="Normal 5 4 3 3 2" xfId="6044"/>
    <cellStyle name="Normal 5 4 3 4" xfId="3794"/>
    <cellStyle name="Normal 5 4 4" xfId="793"/>
    <cellStyle name="Normal 5 4 4 2" xfId="1918"/>
    <cellStyle name="Normal 5 4 4 2 2" xfId="5293"/>
    <cellStyle name="Normal 5 4 4 3" xfId="3043"/>
    <cellStyle name="Normal 5 4 4 3 2" xfId="6418"/>
    <cellStyle name="Normal 5 4 4 4" xfId="4168"/>
    <cellStyle name="Normal 5 4 5" xfId="1168"/>
    <cellStyle name="Normal 5 4 5 2" xfId="4543"/>
    <cellStyle name="Normal 5 4 6" xfId="2293"/>
    <cellStyle name="Normal 5 4 6 2" xfId="5668"/>
    <cellStyle name="Normal 5 4 7" xfId="3418"/>
    <cellStyle name="Normal 5 5" xfId="41"/>
    <cellStyle name="Normal 5 5 2" xfId="239"/>
    <cellStyle name="Normal 5 5 2 2" xfId="623"/>
    <cellStyle name="Normal 5 5 2 2 2" xfId="1748"/>
    <cellStyle name="Normal 5 5 2 2 2 2" xfId="5123"/>
    <cellStyle name="Normal 5 5 2 2 3" xfId="2873"/>
    <cellStyle name="Normal 5 5 2 2 3 2" xfId="6248"/>
    <cellStyle name="Normal 5 5 2 2 4" xfId="3998"/>
    <cellStyle name="Normal 5 5 2 3" xfId="991"/>
    <cellStyle name="Normal 5 5 2 3 2" xfId="2116"/>
    <cellStyle name="Normal 5 5 2 3 2 2" xfId="5491"/>
    <cellStyle name="Normal 5 5 2 3 3" xfId="3241"/>
    <cellStyle name="Normal 5 5 2 3 3 2" xfId="6616"/>
    <cellStyle name="Normal 5 5 2 3 4" xfId="4366"/>
    <cellStyle name="Normal 5 5 2 4" xfId="1366"/>
    <cellStyle name="Normal 5 5 2 4 2" xfId="4741"/>
    <cellStyle name="Normal 5 5 2 5" xfId="2491"/>
    <cellStyle name="Normal 5 5 2 5 2" xfId="5866"/>
    <cellStyle name="Normal 5 5 2 6" xfId="3616"/>
    <cellStyle name="Normal 5 5 3" xfId="428"/>
    <cellStyle name="Normal 5 5 3 2" xfId="1553"/>
    <cellStyle name="Normal 5 5 3 2 2" xfId="4928"/>
    <cellStyle name="Normal 5 5 3 3" xfId="2678"/>
    <cellStyle name="Normal 5 5 3 3 2" xfId="6053"/>
    <cellStyle name="Normal 5 5 3 4" xfId="3803"/>
    <cellStyle name="Normal 5 5 4" xfId="802"/>
    <cellStyle name="Normal 5 5 4 2" xfId="1927"/>
    <cellStyle name="Normal 5 5 4 2 2" xfId="5302"/>
    <cellStyle name="Normal 5 5 4 3" xfId="3052"/>
    <cellStyle name="Normal 5 5 4 3 2" xfId="6427"/>
    <cellStyle name="Normal 5 5 4 4" xfId="4177"/>
    <cellStyle name="Normal 5 5 5" xfId="1177"/>
    <cellStyle name="Normal 5 5 5 2" xfId="4552"/>
    <cellStyle name="Normal 5 5 6" xfId="2302"/>
    <cellStyle name="Normal 5 5 6 2" xfId="5677"/>
    <cellStyle name="Normal 5 5 7" xfId="3427"/>
    <cellStyle name="Normal 5 6" xfId="50"/>
    <cellStyle name="Normal 5 6 2" xfId="248"/>
    <cellStyle name="Normal 5 6 2 2" xfId="632"/>
    <cellStyle name="Normal 5 6 2 2 2" xfId="1757"/>
    <cellStyle name="Normal 5 6 2 2 2 2" xfId="5132"/>
    <cellStyle name="Normal 5 6 2 2 3" xfId="2882"/>
    <cellStyle name="Normal 5 6 2 2 3 2" xfId="6257"/>
    <cellStyle name="Normal 5 6 2 2 4" xfId="4007"/>
    <cellStyle name="Normal 5 6 2 3" xfId="1000"/>
    <cellStyle name="Normal 5 6 2 3 2" xfId="2125"/>
    <cellStyle name="Normal 5 6 2 3 2 2" xfId="5500"/>
    <cellStyle name="Normal 5 6 2 3 3" xfId="3250"/>
    <cellStyle name="Normal 5 6 2 3 3 2" xfId="6625"/>
    <cellStyle name="Normal 5 6 2 3 4" xfId="4375"/>
    <cellStyle name="Normal 5 6 2 4" xfId="1375"/>
    <cellStyle name="Normal 5 6 2 4 2" xfId="4750"/>
    <cellStyle name="Normal 5 6 2 5" xfId="2500"/>
    <cellStyle name="Normal 5 6 2 5 2" xfId="5875"/>
    <cellStyle name="Normal 5 6 2 6" xfId="3625"/>
    <cellStyle name="Normal 5 6 3" xfId="437"/>
    <cellStyle name="Normal 5 6 3 2" xfId="1562"/>
    <cellStyle name="Normal 5 6 3 2 2" xfId="4937"/>
    <cellStyle name="Normal 5 6 3 3" xfId="2687"/>
    <cellStyle name="Normal 5 6 3 3 2" xfId="6062"/>
    <cellStyle name="Normal 5 6 3 4" xfId="3812"/>
    <cellStyle name="Normal 5 6 4" xfId="811"/>
    <cellStyle name="Normal 5 6 4 2" xfId="1936"/>
    <cellStyle name="Normal 5 6 4 2 2" xfId="5311"/>
    <cellStyle name="Normal 5 6 4 3" xfId="3061"/>
    <cellStyle name="Normal 5 6 4 3 2" xfId="6436"/>
    <cellStyle name="Normal 5 6 4 4" xfId="4186"/>
    <cellStyle name="Normal 5 6 5" xfId="1186"/>
    <cellStyle name="Normal 5 6 5 2" xfId="4561"/>
    <cellStyle name="Normal 5 6 6" xfId="2311"/>
    <cellStyle name="Normal 5 6 6 2" xfId="5686"/>
    <cellStyle name="Normal 5 6 7" xfId="3436"/>
    <cellStyle name="Normal 5 7" xfId="58"/>
    <cellStyle name="Normal 5 7 2" xfId="256"/>
    <cellStyle name="Normal 5 7 2 2" xfId="640"/>
    <cellStyle name="Normal 5 7 2 2 2" xfId="1765"/>
    <cellStyle name="Normal 5 7 2 2 2 2" xfId="5140"/>
    <cellStyle name="Normal 5 7 2 2 3" xfId="2890"/>
    <cellStyle name="Normal 5 7 2 2 3 2" xfId="6265"/>
    <cellStyle name="Normal 5 7 2 2 4" xfId="4015"/>
    <cellStyle name="Normal 5 7 2 3" xfId="1008"/>
    <cellStyle name="Normal 5 7 2 3 2" xfId="2133"/>
    <cellStyle name="Normal 5 7 2 3 2 2" xfId="5508"/>
    <cellStyle name="Normal 5 7 2 3 3" xfId="3258"/>
    <cellStyle name="Normal 5 7 2 3 3 2" xfId="6633"/>
    <cellStyle name="Normal 5 7 2 3 4" xfId="4383"/>
    <cellStyle name="Normal 5 7 2 4" xfId="1383"/>
    <cellStyle name="Normal 5 7 2 4 2" xfId="4758"/>
    <cellStyle name="Normal 5 7 2 5" xfId="2508"/>
    <cellStyle name="Normal 5 7 2 5 2" xfId="5883"/>
    <cellStyle name="Normal 5 7 2 6" xfId="3633"/>
    <cellStyle name="Normal 5 7 3" xfId="445"/>
    <cellStyle name="Normal 5 7 3 2" xfId="1570"/>
    <cellStyle name="Normal 5 7 3 2 2" xfId="4945"/>
    <cellStyle name="Normal 5 7 3 3" xfId="2695"/>
    <cellStyle name="Normal 5 7 3 3 2" xfId="6070"/>
    <cellStyle name="Normal 5 7 3 4" xfId="3820"/>
    <cellStyle name="Normal 5 7 4" xfId="819"/>
    <cellStyle name="Normal 5 7 4 2" xfId="1944"/>
    <cellStyle name="Normal 5 7 4 2 2" xfId="5319"/>
    <cellStyle name="Normal 5 7 4 3" xfId="3069"/>
    <cellStyle name="Normal 5 7 4 3 2" xfId="6444"/>
    <cellStyle name="Normal 5 7 4 4" xfId="4194"/>
    <cellStyle name="Normal 5 7 5" xfId="1194"/>
    <cellStyle name="Normal 5 7 5 2" xfId="4569"/>
    <cellStyle name="Normal 5 7 6" xfId="2319"/>
    <cellStyle name="Normal 5 7 6 2" xfId="5694"/>
    <cellStyle name="Normal 5 7 7" xfId="3444"/>
    <cellStyle name="Normal 5 8" xfId="68"/>
    <cellStyle name="Normal 5 8 2" xfId="266"/>
    <cellStyle name="Normal 5 8 2 2" xfId="650"/>
    <cellStyle name="Normal 5 8 2 2 2" xfId="1775"/>
    <cellStyle name="Normal 5 8 2 2 2 2" xfId="5150"/>
    <cellStyle name="Normal 5 8 2 2 3" xfId="2900"/>
    <cellStyle name="Normal 5 8 2 2 3 2" xfId="6275"/>
    <cellStyle name="Normal 5 8 2 2 4" xfId="4025"/>
    <cellStyle name="Normal 5 8 2 3" xfId="1018"/>
    <cellStyle name="Normal 5 8 2 3 2" xfId="2143"/>
    <cellStyle name="Normal 5 8 2 3 2 2" xfId="5518"/>
    <cellStyle name="Normal 5 8 2 3 3" xfId="3268"/>
    <cellStyle name="Normal 5 8 2 3 3 2" xfId="6643"/>
    <cellStyle name="Normal 5 8 2 3 4" xfId="4393"/>
    <cellStyle name="Normal 5 8 2 4" xfId="1393"/>
    <cellStyle name="Normal 5 8 2 4 2" xfId="4768"/>
    <cellStyle name="Normal 5 8 2 5" xfId="2518"/>
    <cellStyle name="Normal 5 8 2 5 2" xfId="5893"/>
    <cellStyle name="Normal 5 8 2 6" xfId="3643"/>
    <cellStyle name="Normal 5 8 3" xfId="455"/>
    <cellStyle name="Normal 5 8 3 2" xfId="1580"/>
    <cellStyle name="Normal 5 8 3 2 2" xfId="4955"/>
    <cellStyle name="Normal 5 8 3 3" xfId="2705"/>
    <cellStyle name="Normal 5 8 3 3 2" xfId="6080"/>
    <cellStyle name="Normal 5 8 3 4" xfId="3830"/>
    <cellStyle name="Normal 5 8 4" xfId="829"/>
    <cellStyle name="Normal 5 8 4 2" xfId="1954"/>
    <cellStyle name="Normal 5 8 4 2 2" xfId="5329"/>
    <cellStyle name="Normal 5 8 4 3" xfId="3079"/>
    <cellStyle name="Normal 5 8 4 3 2" xfId="6454"/>
    <cellStyle name="Normal 5 8 4 4" xfId="4204"/>
    <cellStyle name="Normal 5 8 5" xfId="1204"/>
    <cellStyle name="Normal 5 8 5 2" xfId="4579"/>
    <cellStyle name="Normal 5 8 6" xfId="2329"/>
    <cellStyle name="Normal 5 8 6 2" xfId="5704"/>
    <cellStyle name="Normal 5 8 7" xfId="3454"/>
    <cellStyle name="Normal 5 9" xfId="77"/>
    <cellStyle name="Normal 5 9 2" xfId="275"/>
    <cellStyle name="Normal 5 9 2 2" xfId="659"/>
    <cellStyle name="Normal 5 9 2 2 2" xfId="1784"/>
    <cellStyle name="Normal 5 9 2 2 2 2" xfId="5159"/>
    <cellStyle name="Normal 5 9 2 2 3" xfId="2909"/>
    <cellStyle name="Normal 5 9 2 2 3 2" xfId="6284"/>
    <cellStyle name="Normal 5 9 2 2 4" xfId="4034"/>
    <cellStyle name="Normal 5 9 2 3" xfId="1027"/>
    <cellStyle name="Normal 5 9 2 3 2" xfId="2152"/>
    <cellStyle name="Normal 5 9 2 3 2 2" xfId="5527"/>
    <cellStyle name="Normal 5 9 2 3 3" xfId="3277"/>
    <cellStyle name="Normal 5 9 2 3 3 2" xfId="6652"/>
    <cellStyle name="Normal 5 9 2 3 4" xfId="4402"/>
    <cellStyle name="Normal 5 9 2 4" xfId="1402"/>
    <cellStyle name="Normal 5 9 2 4 2" xfId="4777"/>
    <cellStyle name="Normal 5 9 2 5" xfId="2527"/>
    <cellStyle name="Normal 5 9 2 5 2" xfId="5902"/>
    <cellStyle name="Normal 5 9 2 6" xfId="3652"/>
    <cellStyle name="Normal 5 9 3" xfId="464"/>
    <cellStyle name="Normal 5 9 3 2" xfId="1589"/>
    <cellStyle name="Normal 5 9 3 2 2" xfId="4964"/>
    <cellStyle name="Normal 5 9 3 3" xfId="2714"/>
    <cellStyle name="Normal 5 9 3 3 2" xfId="6089"/>
    <cellStyle name="Normal 5 9 3 4" xfId="3839"/>
    <cellStyle name="Normal 5 9 4" xfId="838"/>
    <cellStyle name="Normal 5 9 4 2" xfId="1963"/>
    <cellStyle name="Normal 5 9 4 2 2" xfId="5338"/>
    <cellStyle name="Normal 5 9 4 3" xfId="3088"/>
    <cellStyle name="Normal 5 9 4 3 2" xfId="6463"/>
    <cellStyle name="Normal 5 9 4 4" xfId="4213"/>
    <cellStyle name="Normal 5 9 5" xfId="1213"/>
    <cellStyle name="Normal 5 9 5 2" xfId="4588"/>
    <cellStyle name="Normal 5 9 6" xfId="2338"/>
    <cellStyle name="Normal 5 9 6 2" xfId="5713"/>
    <cellStyle name="Normal 5 9 7" xfId="3463"/>
    <cellStyle name="Normal 6" xfId="5"/>
    <cellStyle name="Normal 6 10" xfId="87"/>
    <cellStyle name="Normal 6 10 2" xfId="285"/>
    <cellStyle name="Normal 6 10 2 2" xfId="669"/>
    <cellStyle name="Normal 6 10 2 2 2" xfId="1794"/>
    <cellStyle name="Normal 6 10 2 2 2 2" xfId="5169"/>
    <cellStyle name="Normal 6 10 2 2 3" xfId="2919"/>
    <cellStyle name="Normal 6 10 2 2 3 2" xfId="6294"/>
    <cellStyle name="Normal 6 10 2 2 4" xfId="4044"/>
    <cellStyle name="Normal 6 10 2 3" xfId="1037"/>
    <cellStyle name="Normal 6 10 2 3 2" xfId="2162"/>
    <cellStyle name="Normal 6 10 2 3 2 2" xfId="5537"/>
    <cellStyle name="Normal 6 10 2 3 3" xfId="3287"/>
    <cellStyle name="Normal 6 10 2 3 3 2" xfId="6662"/>
    <cellStyle name="Normal 6 10 2 3 4" xfId="4412"/>
    <cellStyle name="Normal 6 10 2 4" xfId="1412"/>
    <cellStyle name="Normal 6 10 2 4 2" xfId="4787"/>
    <cellStyle name="Normal 6 10 2 5" xfId="2537"/>
    <cellStyle name="Normal 6 10 2 5 2" xfId="5912"/>
    <cellStyle name="Normal 6 10 2 6" xfId="3662"/>
    <cellStyle name="Normal 6 10 3" xfId="474"/>
    <cellStyle name="Normal 6 10 3 2" xfId="1599"/>
    <cellStyle name="Normal 6 10 3 2 2" xfId="4974"/>
    <cellStyle name="Normal 6 10 3 3" xfId="2724"/>
    <cellStyle name="Normal 6 10 3 3 2" xfId="6099"/>
    <cellStyle name="Normal 6 10 3 4" xfId="3849"/>
    <cellStyle name="Normal 6 10 4" xfId="848"/>
    <cellStyle name="Normal 6 10 4 2" xfId="1973"/>
    <cellStyle name="Normal 6 10 4 2 2" xfId="5348"/>
    <cellStyle name="Normal 6 10 4 3" xfId="3098"/>
    <cellStyle name="Normal 6 10 4 3 2" xfId="6473"/>
    <cellStyle name="Normal 6 10 4 4" xfId="4223"/>
    <cellStyle name="Normal 6 10 5" xfId="1223"/>
    <cellStyle name="Normal 6 10 5 2" xfId="4598"/>
    <cellStyle name="Normal 6 10 6" xfId="2348"/>
    <cellStyle name="Normal 6 10 6 2" xfId="5723"/>
    <cellStyle name="Normal 6 10 7" xfId="3473"/>
    <cellStyle name="Normal 6 11" xfId="96"/>
    <cellStyle name="Normal 6 11 2" xfId="294"/>
    <cellStyle name="Normal 6 11 2 2" xfId="678"/>
    <cellStyle name="Normal 6 11 2 2 2" xfId="1803"/>
    <cellStyle name="Normal 6 11 2 2 2 2" xfId="5178"/>
    <cellStyle name="Normal 6 11 2 2 3" xfId="2928"/>
    <cellStyle name="Normal 6 11 2 2 3 2" xfId="6303"/>
    <cellStyle name="Normal 6 11 2 2 4" xfId="4053"/>
    <cellStyle name="Normal 6 11 2 3" xfId="1046"/>
    <cellStyle name="Normal 6 11 2 3 2" xfId="2171"/>
    <cellStyle name="Normal 6 11 2 3 2 2" xfId="5546"/>
    <cellStyle name="Normal 6 11 2 3 3" xfId="3296"/>
    <cellStyle name="Normal 6 11 2 3 3 2" xfId="6671"/>
    <cellStyle name="Normal 6 11 2 3 4" xfId="4421"/>
    <cellStyle name="Normal 6 11 2 4" xfId="1421"/>
    <cellStyle name="Normal 6 11 2 4 2" xfId="4796"/>
    <cellStyle name="Normal 6 11 2 5" xfId="2546"/>
    <cellStyle name="Normal 6 11 2 5 2" xfId="5921"/>
    <cellStyle name="Normal 6 11 2 6" xfId="3671"/>
    <cellStyle name="Normal 6 11 3" xfId="483"/>
    <cellStyle name="Normal 6 11 3 2" xfId="1608"/>
    <cellStyle name="Normal 6 11 3 2 2" xfId="4983"/>
    <cellStyle name="Normal 6 11 3 3" xfId="2733"/>
    <cellStyle name="Normal 6 11 3 3 2" xfId="6108"/>
    <cellStyle name="Normal 6 11 3 4" xfId="3858"/>
    <cellStyle name="Normal 6 11 4" xfId="857"/>
    <cellStyle name="Normal 6 11 4 2" xfId="1982"/>
    <cellStyle name="Normal 6 11 4 2 2" xfId="5357"/>
    <cellStyle name="Normal 6 11 4 3" xfId="3107"/>
    <cellStyle name="Normal 6 11 4 3 2" xfId="6482"/>
    <cellStyle name="Normal 6 11 4 4" xfId="4232"/>
    <cellStyle name="Normal 6 11 5" xfId="1232"/>
    <cellStyle name="Normal 6 11 5 2" xfId="4607"/>
    <cellStyle name="Normal 6 11 6" xfId="2357"/>
    <cellStyle name="Normal 6 11 6 2" xfId="5732"/>
    <cellStyle name="Normal 6 11 7" xfId="3482"/>
    <cellStyle name="Normal 6 12" xfId="104"/>
    <cellStyle name="Normal 6 12 2" xfId="302"/>
    <cellStyle name="Normal 6 12 2 2" xfId="686"/>
    <cellStyle name="Normal 6 12 2 2 2" xfId="1811"/>
    <cellStyle name="Normal 6 12 2 2 2 2" xfId="5186"/>
    <cellStyle name="Normal 6 12 2 2 3" xfId="2936"/>
    <cellStyle name="Normal 6 12 2 2 3 2" xfId="6311"/>
    <cellStyle name="Normal 6 12 2 2 4" xfId="4061"/>
    <cellStyle name="Normal 6 12 2 3" xfId="1054"/>
    <cellStyle name="Normal 6 12 2 3 2" xfId="2179"/>
    <cellStyle name="Normal 6 12 2 3 2 2" xfId="5554"/>
    <cellStyle name="Normal 6 12 2 3 3" xfId="3304"/>
    <cellStyle name="Normal 6 12 2 3 3 2" xfId="6679"/>
    <cellStyle name="Normal 6 12 2 3 4" xfId="4429"/>
    <cellStyle name="Normal 6 12 2 4" xfId="1429"/>
    <cellStyle name="Normal 6 12 2 4 2" xfId="4804"/>
    <cellStyle name="Normal 6 12 2 5" xfId="2554"/>
    <cellStyle name="Normal 6 12 2 5 2" xfId="5929"/>
    <cellStyle name="Normal 6 12 2 6" xfId="3679"/>
    <cellStyle name="Normal 6 12 3" xfId="491"/>
    <cellStyle name="Normal 6 12 3 2" xfId="1616"/>
    <cellStyle name="Normal 6 12 3 2 2" xfId="4991"/>
    <cellStyle name="Normal 6 12 3 3" xfId="2741"/>
    <cellStyle name="Normal 6 12 3 3 2" xfId="6116"/>
    <cellStyle name="Normal 6 12 3 4" xfId="3866"/>
    <cellStyle name="Normal 6 12 4" xfId="865"/>
    <cellStyle name="Normal 6 12 4 2" xfId="1990"/>
    <cellStyle name="Normal 6 12 4 2 2" xfId="5365"/>
    <cellStyle name="Normal 6 12 4 3" xfId="3115"/>
    <cellStyle name="Normal 6 12 4 3 2" xfId="6490"/>
    <cellStyle name="Normal 6 12 4 4" xfId="4240"/>
    <cellStyle name="Normal 6 12 5" xfId="1240"/>
    <cellStyle name="Normal 6 12 5 2" xfId="4615"/>
    <cellStyle name="Normal 6 12 6" xfId="2365"/>
    <cellStyle name="Normal 6 12 6 2" xfId="5740"/>
    <cellStyle name="Normal 6 12 7" xfId="3490"/>
    <cellStyle name="Normal 6 13" xfId="112"/>
    <cellStyle name="Normal 6 13 2" xfId="310"/>
    <cellStyle name="Normal 6 13 2 2" xfId="694"/>
    <cellStyle name="Normal 6 13 2 2 2" xfId="1819"/>
    <cellStyle name="Normal 6 13 2 2 2 2" xfId="5194"/>
    <cellStyle name="Normal 6 13 2 2 3" xfId="2944"/>
    <cellStyle name="Normal 6 13 2 2 3 2" xfId="6319"/>
    <cellStyle name="Normal 6 13 2 2 4" xfId="4069"/>
    <cellStyle name="Normal 6 13 2 3" xfId="1062"/>
    <cellStyle name="Normal 6 13 2 3 2" xfId="2187"/>
    <cellStyle name="Normal 6 13 2 3 2 2" xfId="5562"/>
    <cellStyle name="Normal 6 13 2 3 3" xfId="3312"/>
    <cellStyle name="Normal 6 13 2 3 3 2" xfId="6687"/>
    <cellStyle name="Normal 6 13 2 3 4" xfId="4437"/>
    <cellStyle name="Normal 6 13 2 4" xfId="1437"/>
    <cellStyle name="Normal 6 13 2 4 2" xfId="4812"/>
    <cellStyle name="Normal 6 13 2 5" xfId="2562"/>
    <cellStyle name="Normal 6 13 2 5 2" xfId="5937"/>
    <cellStyle name="Normal 6 13 2 6" xfId="3687"/>
    <cellStyle name="Normal 6 13 3" xfId="499"/>
    <cellStyle name="Normal 6 13 3 2" xfId="1624"/>
    <cellStyle name="Normal 6 13 3 2 2" xfId="4999"/>
    <cellStyle name="Normal 6 13 3 3" xfId="2749"/>
    <cellStyle name="Normal 6 13 3 3 2" xfId="6124"/>
    <cellStyle name="Normal 6 13 3 4" xfId="3874"/>
    <cellStyle name="Normal 6 13 4" xfId="873"/>
    <cellStyle name="Normal 6 13 4 2" xfId="1998"/>
    <cellStyle name="Normal 6 13 4 2 2" xfId="5373"/>
    <cellStyle name="Normal 6 13 4 3" xfId="3123"/>
    <cellStyle name="Normal 6 13 4 3 2" xfId="6498"/>
    <cellStyle name="Normal 6 13 4 4" xfId="4248"/>
    <cellStyle name="Normal 6 13 5" xfId="1248"/>
    <cellStyle name="Normal 6 13 5 2" xfId="4623"/>
    <cellStyle name="Normal 6 13 6" xfId="2373"/>
    <cellStyle name="Normal 6 13 6 2" xfId="5748"/>
    <cellStyle name="Normal 6 13 7" xfId="3498"/>
    <cellStyle name="Normal 6 14" xfId="120"/>
    <cellStyle name="Normal 6 14 2" xfId="318"/>
    <cellStyle name="Normal 6 14 2 2" xfId="702"/>
    <cellStyle name="Normal 6 14 2 2 2" xfId="1827"/>
    <cellStyle name="Normal 6 14 2 2 2 2" xfId="5202"/>
    <cellStyle name="Normal 6 14 2 2 3" xfId="2952"/>
    <cellStyle name="Normal 6 14 2 2 3 2" xfId="6327"/>
    <cellStyle name="Normal 6 14 2 2 4" xfId="4077"/>
    <cellStyle name="Normal 6 14 2 3" xfId="1070"/>
    <cellStyle name="Normal 6 14 2 3 2" xfId="2195"/>
    <cellStyle name="Normal 6 14 2 3 2 2" xfId="5570"/>
    <cellStyle name="Normal 6 14 2 3 3" xfId="3320"/>
    <cellStyle name="Normal 6 14 2 3 3 2" xfId="6695"/>
    <cellStyle name="Normal 6 14 2 3 4" xfId="4445"/>
    <cellStyle name="Normal 6 14 2 4" xfId="1445"/>
    <cellStyle name="Normal 6 14 2 4 2" xfId="4820"/>
    <cellStyle name="Normal 6 14 2 5" xfId="2570"/>
    <cellStyle name="Normal 6 14 2 5 2" xfId="5945"/>
    <cellStyle name="Normal 6 14 2 6" xfId="3695"/>
    <cellStyle name="Normal 6 14 3" xfId="507"/>
    <cellStyle name="Normal 6 14 3 2" xfId="1632"/>
    <cellStyle name="Normal 6 14 3 2 2" xfId="5007"/>
    <cellStyle name="Normal 6 14 3 3" xfId="2757"/>
    <cellStyle name="Normal 6 14 3 3 2" xfId="6132"/>
    <cellStyle name="Normal 6 14 3 4" xfId="3882"/>
    <cellStyle name="Normal 6 14 4" xfId="881"/>
    <cellStyle name="Normal 6 14 4 2" xfId="2006"/>
    <cellStyle name="Normal 6 14 4 2 2" xfId="5381"/>
    <cellStyle name="Normal 6 14 4 3" xfId="3131"/>
    <cellStyle name="Normal 6 14 4 3 2" xfId="6506"/>
    <cellStyle name="Normal 6 14 4 4" xfId="4256"/>
    <cellStyle name="Normal 6 14 5" xfId="1256"/>
    <cellStyle name="Normal 6 14 5 2" xfId="4631"/>
    <cellStyle name="Normal 6 14 6" xfId="2381"/>
    <cellStyle name="Normal 6 14 6 2" xfId="5756"/>
    <cellStyle name="Normal 6 14 7" xfId="3506"/>
    <cellStyle name="Normal 6 15" xfId="128"/>
    <cellStyle name="Normal 6 15 2" xfId="326"/>
    <cellStyle name="Normal 6 15 2 2" xfId="710"/>
    <cellStyle name="Normal 6 15 2 2 2" xfId="1835"/>
    <cellStyle name="Normal 6 15 2 2 2 2" xfId="5210"/>
    <cellStyle name="Normal 6 15 2 2 3" xfId="2960"/>
    <cellStyle name="Normal 6 15 2 2 3 2" xfId="6335"/>
    <cellStyle name="Normal 6 15 2 2 4" xfId="4085"/>
    <cellStyle name="Normal 6 15 2 3" xfId="1078"/>
    <cellStyle name="Normal 6 15 2 3 2" xfId="2203"/>
    <cellStyle name="Normal 6 15 2 3 2 2" xfId="5578"/>
    <cellStyle name="Normal 6 15 2 3 3" xfId="3328"/>
    <cellStyle name="Normal 6 15 2 3 3 2" xfId="6703"/>
    <cellStyle name="Normal 6 15 2 3 4" xfId="4453"/>
    <cellStyle name="Normal 6 15 2 4" xfId="1453"/>
    <cellStyle name="Normal 6 15 2 4 2" xfId="4828"/>
    <cellStyle name="Normal 6 15 2 5" xfId="2578"/>
    <cellStyle name="Normal 6 15 2 5 2" xfId="5953"/>
    <cellStyle name="Normal 6 15 2 6" xfId="3703"/>
    <cellStyle name="Normal 6 15 3" xfId="515"/>
    <cellStyle name="Normal 6 15 3 2" xfId="1640"/>
    <cellStyle name="Normal 6 15 3 2 2" xfId="5015"/>
    <cellStyle name="Normal 6 15 3 3" xfId="2765"/>
    <cellStyle name="Normal 6 15 3 3 2" xfId="6140"/>
    <cellStyle name="Normal 6 15 3 4" xfId="3890"/>
    <cellStyle name="Normal 6 15 4" xfId="889"/>
    <cellStyle name="Normal 6 15 4 2" xfId="2014"/>
    <cellStyle name="Normal 6 15 4 2 2" xfId="5389"/>
    <cellStyle name="Normal 6 15 4 3" xfId="3139"/>
    <cellStyle name="Normal 6 15 4 3 2" xfId="6514"/>
    <cellStyle name="Normal 6 15 4 4" xfId="4264"/>
    <cellStyle name="Normal 6 15 5" xfId="1264"/>
    <cellStyle name="Normal 6 15 5 2" xfId="4639"/>
    <cellStyle name="Normal 6 15 6" xfId="2389"/>
    <cellStyle name="Normal 6 15 6 2" xfId="5764"/>
    <cellStyle name="Normal 6 15 7" xfId="3514"/>
    <cellStyle name="Normal 6 16" xfId="138"/>
    <cellStyle name="Normal 6 16 2" xfId="336"/>
    <cellStyle name="Normal 6 16 2 2" xfId="720"/>
    <cellStyle name="Normal 6 16 2 2 2" xfId="1845"/>
    <cellStyle name="Normal 6 16 2 2 2 2" xfId="5220"/>
    <cellStyle name="Normal 6 16 2 2 3" xfId="2970"/>
    <cellStyle name="Normal 6 16 2 2 3 2" xfId="6345"/>
    <cellStyle name="Normal 6 16 2 2 4" xfId="4095"/>
    <cellStyle name="Normal 6 16 2 3" xfId="1088"/>
    <cellStyle name="Normal 6 16 2 3 2" xfId="2213"/>
    <cellStyle name="Normal 6 16 2 3 2 2" xfId="5588"/>
    <cellStyle name="Normal 6 16 2 3 3" xfId="3338"/>
    <cellStyle name="Normal 6 16 2 3 3 2" xfId="6713"/>
    <cellStyle name="Normal 6 16 2 3 4" xfId="4463"/>
    <cellStyle name="Normal 6 16 2 4" xfId="1463"/>
    <cellStyle name="Normal 6 16 2 4 2" xfId="4838"/>
    <cellStyle name="Normal 6 16 2 5" xfId="2588"/>
    <cellStyle name="Normal 6 16 2 5 2" xfId="5963"/>
    <cellStyle name="Normal 6 16 2 6" xfId="3713"/>
    <cellStyle name="Normal 6 16 3" xfId="525"/>
    <cellStyle name="Normal 6 16 3 2" xfId="1650"/>
    <cellStyle name="Normal 6 16 3 2 2" xfId="5025"/>
    <cellStyle name="Normal 6 16 3 3" xfId="2775"/>
    <cellStyle name="Normal 6 16 3 3 2" xfId="6150"/>
    <cellStyle name="Normal 6 16 3 4" xfId="3900"/>
    <cellStyle name="Normal 6 16 4" xfId="899"/>
    <cellStyle name="Normal 6 16 4 2" xfId="2024"/>
    <cellStyle name="Normal 6 16 4 2 2" xfId="5399"/>
    <cellStyle name="Normal 6 16 4 3" xfId="3149"/>
    <cellStyle name="Normal 6 16 4 3 2" xfId="6524"/>
    <cellStyle name="Normal 6 16 4 4" xfId="4274"/>
    <cellStyle name="Normal 6 16 5" xfId="1274"/>
    <cellStyle name="Normal 6 16 5 2" xfId="4649"/>
    <cellStyle name="Normal 6 16 6" xfId="2399"/>
    <cellStyle name="Normal 6 16 6 2" xfId="5774"/>
    <cellStyle name="Normal 6 16 7" xfId="3524"/>
    <cellStyle name="Normal 6 17" xfId="147"/>
    <cellStyle name="Normal 6 17 2" xfId="345"/>
    <cellStyle name="Normal 6 17 2 2" xfId="729"/>
    <cellStyle name="Normal 6 17 2 2 2" xfId="1854"/>
    <cellStyle name="Normal 6 17 2 2 2 2" xfId="5229"/>
    <cellStyle name="Normal 6 17 2 2 3" xfId="2979"/>
    <cellStyle name="Normal 6 17 2 2 3 2" xfId="6354"/>
    <cellStyle name="Normal 6 17 2 2 4" xfId="4104"/>
    <cellStyle name="Normal 6 17 2 3" xfId="1097"/>
    <cellStyle name="Normal 6 17 2 3 2" xfId="2222"/>
    <cellStyle name="Normal 6 17 2 3 2 2" xfId="5597"/>
    <cellStyle name="Normal 6 17 2 3 3" xfId="3347"/>
    <cellStyle name="Normal 6 17 2 3 3 2" xfId="6722"/>
    <cellStyle name="Normal 6 17 2 3 4" xfId="4472"/>
    <cellStyle name="Normal 6 17 2 4" xfId="1472"/>
    <cellStyle name="Normal 6 17 2 4 2" xfId="4847"/>
    <cellStyle name="Normal 6 17 2 5" xfId="2597"/>
    <cellStyle name="Normal 6 17 2 5 2" xfId="5972"/>
    <cellStyle name="Normal 6 17 2 6" xfId="3722"/>
    <cellStyle name="Normal 6 17 3" xfId="534"/>
    <cellStyle name="Normal 6 17 3 2" xfId="1659"/>
    <cellStyle name="Normal 6 17 3 2 2" xfId="5034"/>
    <cellStyle name="Normal 6 17 3 3" xfId="2784"/>
    <cellStyle name="Normal 6 17 3 3 2" xfId="6159"/>
    <cellStyle name="Normal 6 17 3 4" xfId="3909"/>
    <cellStyle name="Normal 6 17 4" xfId="908"/>
    <cellStyle name="Normal 6 17 4 2" xfId="2033"/>
    <cellStyle name="Normal 6 17 4 2 2" xfId="5408"/>
    <cellStyle name="Normal 6 17 4 3" xfId="3158"/>
    <cellStyle name="Normal 6 17 4 3 2" xfId="6533"/>
    <cellStyle name="Normal 6 17 4 4" xfId="4283"/>
    <cellStyle name="Normal 6 17 5" xfId="1283"/>
    <cellStyle name="Normal 6 17 5 2" xfId="4658"/>
    <cellStyle name="Normal 6 17 6" xfId="2408"/>
    <cellStyle name="Normal 6 17 6 2" xfId="5783"/>
    <cellStyle name="Normal 6 17 7" xfId="3533"/>
    <cellStyle name="Normal 6 18" xfId="155"/>
    <cellStyle name="Normal 6 18 2" xfId="353"/>
    <cellStyle name="Normal 6 18 2 2" xfId="737"/>
    <cellStyle name="Normal 6 18 2 2 2" xfId="1862"/>
    <cellStyle name="Normal 6 18 2 2 2 2" xfId="5237"/>
    <cellStyle name="Normal 6 18 2 2 3" xfId="2987"/>
    <cellStyle name="Normal 6 18 2 2 3 2" xfId="6362"/>
    <cellStyle name="Normal 6 18 2 2 4" xfId="4112"/>
    <cellStyle name="Normal 6 18 2 3" xfId="1105"/>
    <cellStyle name="Normal 6 18 2 3 2" xfId="2230"/>
    <cellStyle name="Normal 6 18 2 3 2 2" xfId="5605"/>
    <cellStyle name="Normal 6 18 2 3 3" xfId="3355"/>
    <cellStyle name="Normal 6 18 2 3 3 2" xfId="6730"/>
    <cellStyle name="Normal 6 18 2 3 4" xfId="4480"/>
    <cellStyle name="Normal 6 18 2 4" xfId="1480"/>
    <cellStyle name="Normal 6 18 2 4 2" xfId="4855"/>
    <cellStyle name="Normal 6 18 2 5" xfId="2605"/>
    <cellStyle name="Normal 6 18 2 5 2" xfId="5980"/>
    <cellStyle name="Normal 6 18 2 6" xfId="3730"/>
    <cellStyle name="Normal 6 18 3" xfId="542"/>
    <cellStyle name="Normal 6 18 3 2" xfId="1667"/>
    <cellStyle name="Normal 6 18 3 2 2" xfId="5042"/>
    <cellStyle name="Normal 6 18 3 3" xfId="2792"/>
    <cellStyle name="Normal 6 18 3 3 2" xfId="6167"/>
    <cellStyle name="Normal 6 18 3 4" xfId="3917"/>
    <cellStyle name="Normal 6 18 4" xfId="916"/>
    <cellStyle name="Normal 6 18 4 2" xfId="2041"/>
    <cellStyle name="Normal 6 18 4 2 2" xfId="5416"/>
    <cellStyle name="Normal 6 18 4 3" xfId="3166"/>
    <cellStyle name="Normal 6 18 4 3 2" xfId="6541"/>
    <cellStyle name="Normal 6 18 4 4" xfId="4291"/>
    <cellStyle name="Normal 6 18 5" xfId="1291"/>
    <cellStyle name="Normal 6 18 5 2" xfId="4666"/>
    <cellStyle name="Normal 6 18 6" xfId="2416"/>
    <cellStyle name="Normal 6 18 6 2" xfId="5791"/>
    <cellStyle name="Normal 6 18 7" xfId="3541"/>
    <cellStyle name="Normal 6 19" xfId="164"/>
    <cellStyle name="Normal 6 19 2" xfId="362"/>
    <cellStyle name="Normal 6 19 2 2" xfId="746"/>
    <cellStyle name="Normal 6 19 2 2 2" xfId="1871"/>
    <cellStyle name="Normal 6 19 2 2 2 2" xfId="5246"/>
    <cellStyle name="Normal 6 19 2 2 3" xfId="2996"/>
    <cellStyle name="Normal 6 19 2 2 3 2" xfId="6371"/>
    <cellStyle name="Normal 6 19 2 2 4" xfId="4121"/>
    <cellStyle name="Normal 6 19 2 3" xfId="1114"/>
    <cellStyle name="Normal 6 19 2 3 2" xfId="2239"/>
    <cellStyle name="Normal 6 19 2 3 2 2" xfId="5614"/>
    <cellStyle name="Normal 6 19 2 3 3" xfId="3364"/>
    <cellStyle name="Normal 6 19 2 3 3 2" xfId="6739"/>
    <cellStyle name="Normal 6 19 2 3 4" xfId="4489"/>
    <cellStyle name="Normal 6 19 2 4" xfId="1489"/>
    <cellStyle name="Normal 6 19 2 4 2" xfId="4864"/>
    <cellStyle name="Normal 6 19 2 5" xfId="2614"/>
    <cellStyle name="Normal 6 19 2 5 2" xfId="5989"/>
    <cellStyle name="Normal 6 19 2 6" xfId="3739"/>
    <cellStyle name="Normal 6 19 3" xfId="551"/>
    <cellStyle name="Normal 6 19 3 2" xfId="1676"/>
    <cellStyle name="Normal 6 19 3 2 2" xfId="5051"/>
    <cellStyle name="Normal 6 19 3 3" xfId="2801"/>
    <cellStyle name="Normal 6 19 3 3 2" xfId="6176"/>
    <cellStyle name="Normal 6 19 3 4" xfId="3926"/>
    <cellStyle name="Normal 6 19 4" xfId="925"/>
    <cellStyle name="Normal 6 19 4 2" xfId="2050"/>
    <cellStyle name="Normal 6 19 4 2 2" xfId="5425"/>
    <cellStyle name="Normal 6 19 4 3" xfId="3175"/>
    <cellStyle name="Normal 6 19 4 3 2" xfId="6550"/>
    <cellStyle name="Normal 6 19 4 4" xfId="4300"/>
    <cellStyle name="Normal 6 19 5" xfId="1300"/>
    <cellStyle name="Normal 6 19 5 2" xfId="4675"/>
    <cellStyle name="Normal 6 19 6" xfId="2425"/>
    <cellStyle name="Normal 6 19 6 2" xfId="5800"/>
    <cellStyle name="Normal 6 19 7" xfId="3550"/>
    <cellStyle name="Normal 6 2" xfId="14"/>
    <cellStyle name="Normal 6 2 2" xfId="212"/>
    <cellStyle name="Normal 6 2 2 2" xfId="596"/>
    <cellStyle name="Normal 6 2 2 2 2" xfId="1721"/>
    <cellStyle name="Normal 6 2 2 2 2 2" xfId="5096"/>
    <cellStyle name="Normal 6 2 2 2 3" xfId="2846"/>
    <cellStyle name="Normal 6 2 2 2 3 2" xfId="6221"/>
    <cellStyle name="Normal 6 2 2 2 4" xfId="3971"/>
    <cellStyle name="Normal 6 2 2 3" xfId="964"/>
    <cellStyle name="Normal 6 2 2 3 2" xfId="2089"/>
    <cellStyle name="Normal 6 2 2 3 2 2" xfId="5464"/>
    <cellStyle name="Normal 6 2 2 3 3" xfId="3214"/>
    <cellStyle name="Normal 6 2 2 3 3 2" xfId="6589"/>
    <cellStyle name="Normal 6 2 2 3 4" xfId="4339"/>
    <cellStyle name="Normal 6 2 2 4" xfId="1339"/>
    <cellStyle name="Normal 6 2 2 4 2" xfId="4714"/>
    <cellStyle name="Normal 6 2 2 5" xfId="2464"/>
    <cellStyle name="Normal 6 2 2 5 2" xfId="5839"/>
    <cellStyle name="Normal 6 2 2 6" xfId="3589"/>
    <cellStyle name="Normal 6 2 3" xfId="401"/>
    <cellStyle name="Normal 6 2 3 2" xfId="1526"/>
    <cellStyle name="Normal 6 2 3 2 2" xfId="4901"/>
    <cellStyle name="Normal 6 2 3 3" xfId="2651"/>
    <cellStyle name="Normal 6 2 3 3 2" xfId="6026"/>
    <cellStyle name="Normal 6 2 3 4" xfId="3776"/>
    <cellStyle name="Normal 6 2 4" xfId="775"/>
    <cellStyle name="Normal 6 2 4 2" xfId="1900"/>
    <cellStyle name="Normal 6 2 4 2 2" xfId="5275"/>
    <cellStyle name="Normal 6 2 4 3" xfId="3025"/>
    <cellStyle name="Normal 6 2 4 3 2" xfId="6400"/>
    <cellStyle name="Normal 6 2 4 4" xfId="4150"/>
    <cellStyle name="Normal 6 2 5" xfId="1150"/>
    <cellStyle name="Normal 6 2 5 2" xfId="4525"/>
    <cellStyle name="Normal 6 2 6" xfId="2275"/>
    <cellStyle name="Normal 6 2 6 2" xfId="5650"/>
    <cellStyle name="Normal 6 2 7" xfId="3400"/>
    <cellStyle name="Normal 6 20" xfId="202"/>
    <cellStyle name="Normal 6 20 2" xfId="586"/>
    <cellStyle name="Normal 6 20 2 2" xfId="1711"/>
    <cellStyle name="Normal 6 20 2 2 2" xfId="5086"/>
    <cellStyle name="Normal 6 20 2 3" xfId="2836"/>
    <cellStyle name="Normal 6 20 2 3 2" xfId="6211"/>
    <cellStyle name="Normal 6 20 2 4" xfId="3961"/>
    <cellStyle name="Normal 6 20 3" xfId="954"/>
    <cellStyle name="Normal 6 20 3 2" xfId="2079"/>
    <cellStyle name="Normal 6 20 3 2 2" xfId="5454"/>
    <cellStyle name="Normal 6 20 3 3" xfId="3204"/>
    <cellStyle name="Normal 6 20 3 3 2" xfId="6579"/>
    <cellStyle name="Normal 6 20 3 4" xfId="4329"/>
    <cellStyle name="Normal 6 20 4" xfId="1329"/>
    <cellStyle name="Normal 6 20 4 2" xfId="4704"/>
    <cellStyle name="Normal 6 20 5" xfId="2454"/>
    <cellStyle name="Normal 6 20 5 2" xfId="5829"/>
    <cellStyle name="Normal 6 20 6" xfId="3579"/>
    <cellStyle name="Normal 6 21" xfId="392"/>
    <cellStyle name="Normal 6 21 2" xfId="1517"/>
    <cellStyle name="Normal 6 21 2 2" xfId="4892"/>
    <cellStyle name="Normal 6 21 3" xfId="2642"/>
    <cellStyle name="Normal 6 21 3 2" xfId="6017"/>
    <cellStyle name="Normal 6 21 4" xfId="3767"/>
    <cellStyle name="Normal 6 22" xfId="387"/>
    <cellStyle name="Normal 6 22 2" xfId="1512"/>
    <cellStyle name="Normal 6 22 2 2" xfId="4887"/>
    <cellStyle name="Normal 6 22 3" xfId="2637"/>
    <cellStyle name="Normal 6 22 3 2" xfId="6012"/>
    <cellStyle name="Normal 6 22 4" xfId="3762"/>
    <cellStyle name="Normal 6 23" xfId="1141"/>
    <cellStyle name="Normal 6 23 2" xfId="4516"/>
    <cellStyle name="Normal 6 24" xfId="2262"/>
    <cellStyle name="Normal 6 24 2" xfId="5641"/>
    <cellStyle name="Normal 6 25" xfId="3391"/>
    <cellStyle name="Normal 6 3" xfId="24"/>
    <cellStyle name="Normal 6 3 2" xfId="222"/>
    <cellStyle name="Normal 6 3 2 2" xfId="606"/>
    <cellStyle name="Normal 6 3 2 2 2" xfId="1731"/>
    <cellStyle name="Normal 6 3 2 2 2 2" xfId="5106"/>
    <cellStyle name="Normal 6 3 2 2 3" xfId="2856"/>
    <cellStyle name="Normal 6 3 2 2 3 2" xfId="6231"/>
    <cellStyle name="Normal 6 3 2 2 4" xfId="3981"/>
    <cellStyle name="Normal 6 3 2 3" xfId="974"/>
    <cellStyle name="Normal 6 3 2 3 2" xfId="2099"/>
    <cellStyle name="Normal 6 3 2 3 2 2" xfId="5474"/>
    <cellStyle name="Normal 6 3 2 3 3" xfId="3224"/>
    <cellStyle name="Normal 6 3 2 3 3 2" xfId="6599"/>
    <cellStyle name="Normal 6 3 2 3 4" xfId="4349"/>
    <cellStyle name="Normal 6 3 2 4" xfId="1349"/>
    <cellStyle name="Normal 6 3 2 4 2" xfId="4724"/>
    <cellStyle name="Normal 6 3 2 5" xfId="2474"/>
    <cellStyle name="Normal 6 3 2 5 2" xfId="5849"/>
    <cellStyle name="Normal 6 3 2 6" xfId="3599"/>
    <cellStyle name="Normal 6 3 3" xfId="411"/>
    <cellStyle name="Normal 6 3 3 2" xfId="1536"/>
    <cellStyle name="Normal 6 3 3 2 2" xfId="4911"/>
    <cellStyle name="Normal 6 3 3 3" xfId="2661"/>
    <cellStyle name="Normal 6 3 3 3 2" xfId="6036"/>
    <cellStyle name="Normal 6 3 3 4" xfId="3786"/>
    <cellStyle name="Normal 6 3 4" xfId="785"/>
    <cellStyle name="Normal 6 3 4 2" xfId="1910"/>
    <cellStyle name="Normal 6 3 4 2 2" xfId="5285"/>
    <cellStyle name="Normal 6 3 4 3" xfId="3035"/>
    <cellStyle name="Normal 6 3 4 3 2" xfId="6410"/>
    <cellStyle name="Normal 6 3 4 4" xfId="4160"/>
    <cellStyle name="Normal 6 3 5" xfId="1160"/>
    <cellStyle name="Normal 6 3 5 2" xfId="4535"/>
    <cellStyle name="Normal 6 3 6" xfId="2285"/>
    <cellStyle name="Normal 6 3 6 2" xfId="5660"/>
    <cellStyle name="Normal 6 3 7" xfId="3410"/>
    <cellStyle name="Normal 6 4" xfId="33"/>
    <cellStyle name="Normal 6 4 2" xfId="231"/>
    <cellStyle name="Normal 6 4 2 2" xfId="615"/>
    <cellStyle name="Normal 6 4 2 2 2" xfId="1740"/>
    <cellStyle name="Normal 6 4 2 2 2 2" xfId="5115"/>
    <cellStyle name="Normal 6 4 2 2 3" xfId="2865"/>
    <cellStyle name="Normal 6 4 2 2 3 2" xfId="6240"/>
    <cellStyle name="Normal 6 4 2 2 4" xfId="3990"/>
    <cellStyle name="Normal 6 4 2 3" xfId="983"/>
    <cellStyle name="Normal 6 4 2 3 2" xfId="2108"/>
    <cellStyle name="Normal 6 4 2 3 2 2" xfId="5483"/>
    <cellStyle name="Normal 6 4 2 3 3" xfId="3233"/>
    <cellStyle name="Normal 6 4 2 3 3 2" xfId="6608"/>
    <cellStyle name="Normal 6 4 2 3 4" xfId="4358"/>
    <cellStyle name="Normal 6 4 2 4" xfId="1358"/>
    <cellStyle name="Normal 6 4 2 4 2" xfId="4733"/>
    <cellStyle name="Normal 6 4 2 5" xfId="2483"/>
    <cellStyle name="Normal 6 4 2 5 2" xfId="5858"/>
    <cellStyle name="Normal 6 4 2 6" xfId="3608"/>
    <cellStyle name="Normal 6 4 3" xfId="420"/>
    <cellStyle name="Normal 6 4 3 2" xfId="1545"/>
    <cellStyle name="Normal 6 4 3 2 2" xfId="4920"/>
    <cellStyle name="Normal 6 4 3 3" xfId="2670"/>
    <cellStyle name="Normal 6 4 3 3 2" xfId="6045"/>
    <cellStyle name="Normal 6 4 3 4" xfId="3795"/>
    <cellStyle name="Normal 6 4 4" xfId="794"/>
    <cellStyle name="Normal 6 4 4 2" xfId="1919"/>
    <cellStyle name="Normal 6 4 4 2 2" xfId="5294"/>
    <cellStyle name="Normal 6 4 4 3" xfId="3044"/>
    <cellStyle name="Normal 6 4 4 3 2" xfId="6419"/>
    <cellStyle name="Normal 6 4 4 4" xfId="4169"/>
    <cellStyle name="Normal 6 4 5" xfId="1169"/>
    <cellStyle name="Normal 6 4 5 2" xfId="4544"/>
    <cellStyle name="Normal 6 4 6" xfId="2294"/>
    <cellStyle name="Normal 6 4 6 2" xfId="5669"/>
    <cellStyle name="Normal 6 4 7" xfId="3419"/>
    <cellStyle name="Normal 6 5" xfId="42"/>
    <cellStyle name="Normal 6 5 2" xfId="240"/>
    <cellStyle name="Normal 6 5 2 2" xfId="624"/>
    <cellStyle name="Normal 6 5 2 2 2" xfId="1749"/>
    <cellStyle name="Normal 6 5 2 2 2 2" xfId="5124"/>
    <cellStyle name="Normal 6 5 2 2 3" xfId="2874"/>
    <cellStyle name="Normal 6 5 2 2 3 2" xfId="6249"/>
    <cellStyle name="Normal 6 5 2 2 4" xfId="3999"/>
    <cellStyle name="Normal 6 5 2 3" xfId="992"/>
    <cellStyle name="Normal 6 5 2 3 2" xfId="2117"/>
    <cellStyle name="Normal 6 5 2 3 2 2" xfId="5492"/>
    <cellStyle name="Normal 6 5 2 3 3" xfId="3242"/>
    <cellStyle name="Normal 6 5 2 3 3 2" xfId="6617"/>
    <cellStyle name="Normal 6 5 2 3 4" xfId="4367"/>
    <cellStyle name="Normal 6 5 2 4" xfId="1367"/>
    <cellStyle name="Normal 6 5 2 4 2" xfId="4742"/>
    <cellStyle name="Normal 6 5 2 5" xfId="2492"/>
    <cellStyle name="Normal 6 5 2 5 2" xfId="5867"/>
    <cellStyle name="Normal 6 5 2 6" xfId="3617"/>
    <cellStyle name="Normal 6 5 3" xfId="429"/>
    <cellStyle name="Normal 6 5 3 2" xfId="1554"/>
    <cellStyle name="Normal 6 5 3 2 2" xfId="4929"/>
    <cellStyle name="Normal 6 5 3 3" xfId="2679"/>
    <cellStyle name="Normal 6 5 3 3 2" xfId="6054"/>
    <cellStyle name="Normal 6 5 3 4" xfId="3804"/>
    <cellStyle name="Normal 6 5 4" xfId="803"/>
    <cellStyle name="Normal 6 5 4 2" xfId="1928"/>
    <cellStyle name="Normal 6 5 4 2 2" xfId="5303"/>
    <cellStyle name="Normal 6 5 4 3" xfId="3053"/>
    <cellStyle name="Normal 6 5 4 3 2" xfId="6428"/>
    <cellStyle name="Normal 6 5 4 4" xfId="4178"/>
    <cellStyle name="Normal 6 5 5" xfId="1178"/>
    <cellStyle name="Normal 6 5 5 2" xfId="4553"/>
    <cellStyle name="Normal 6 5 6" xfId="2303"/>
    <cellStyle name="Normal 6 5 6 2" xfId="5678"/>
    <cellStyle name="Normal 6 5 7" xfId="3428"/>
    <cellStyle name="Normal 6 6" xfId="51"/>
    <cellStyle name="Normal 6 6 2" xfId="249"/>
    <cellStyle name="Normal 6 6 2 2" xfId="633"/>
    <cellStyle name="Normal 6 6 2 2 2" xfId="1758"/>
    <cellStyle name="Normal 6 6 2 2 2 2" xfId="5133"/>
    <cellStyle name="Normal 6 6 2 2 3" xfId="2883"/>
    <cellStyle name="Normal 6 6 2 2 3 2" xfId="6258"/>
    <cellStyle name="Normal 6 6 2 2 4" xfId="4008"/>
    <cellStyle name="Normal 6 6 2 3" xfId="1001"/>
    <cellStyle name="Normal 6 6 2 3 2" xfId="2126"/>
    <cellStyle name="Normal 6 6 2 3 2 2" xfId="5501"/>
    <cellStyle name="Normal 6 6 2 3 3" xfId="3251"/>
    <cellStyle name="Normal 6 6 2 3 3 2" xfId="6626"/>
    <cellStyle name="Normal 6 6 2 3 4" xfId="4376"/>
    <cellStyle name="Normal 6 6 2 4" xfId="1376"/>
    <cellStyle name="Normal 6 6 2 4 2" xfId="4751"/>
    <cellStyle name="Normal 6 6 2 5" xfId="2501"/>
    <cellStyle name="Normal 6 6 2 5 2" xfId="5876"/>
    <cellStyle name="Normal 6 6 2 6" xfId="3626"/>
    <cellStyle name="Normal 6 6 3" xfId="438"/>
    <cellStyle name="Normal 6 6 3 2" xfId="1563"/>
    <cellStyle name="Normal 6 6 3 2 2" xfId="4938"/>
    <cellStyle name="Normal 6 6 3 3" xfId="2688"/>
    <cellStyle name="Normal 6 6 3 3 2" xfId="6063"/>
    <cellStyle name="Normal 6 6 3 4" xfId="3813"/>
    <cellStyle name="Normal 6 6 4" xfId="812"/>
    <cellStyle name="Normal 6 6 4 2" xfId="1937"/>
    <cellStyle name="Normal 6 6 4 2 2" xfId="5312"/>
    <cellStyle name="Normal 6 6 4 3" xfId="3062"/>
    <cellStyle name="Normal 6 6 4 3 2" xfId="6437"/>
    <cellStyle name="Normal 6 6 4 4" xfId="4187"/>
    <cellStyle name="Normal 6 6 5" xfId="1187"/>
    <cellStyle name="Normal 6 6 5 2" xfId="4562"/>
    <cellStyle name="Normal 6 6 6" xfId="2312"/>
    <cellStyle name="Normal 6 6 6 2" xfId="5687"/>
    <cellStyle name="Normal 6 6 7" xfId="3437"/>
    <cellStyle name="Normal 6 7" xfId="59"/>
    <cellStyle name="Normal 6 7 2" xfId="257"/>
    <cellStyle name="Normal 6 7 2 2" xfId="641"/>
    <cellStyle name="Normal 6 7 2 2 2" xfId="1766"/>
    <cellStyle name="Normal 6 7 2 2 2 2" xfId="5141"/>
    <cellStyle name="Normal 6 7 2 2 3" xfId="2891"/>
    <cellStyle name="Normal 6 7 2 2 3 2" xfId="6266"/>
    <cellStyle name="Normal 6 7 2 2 4" xfId="4016"/>
    <cellStyle name="Normal 6 7 2 3" xfId="1009"/>
    <cellStyle name="Normal 6 7 2 3 2" xfId="2134"/>
    <cellStyle name="Normal 6 7 2 3 2 2" xfId="5509"/>
    <cellStyle name="Normal 6 7 2 3 3" xfId="3259"/>
    <cellStyle name="Normal 6 7 2 3 3 2" xfId="6634"/>
    <cellStyle name="Normal 6 7 2 3 4" xfId="4384"/>
    <cellStyle name="Normal 6 7 2 4" xfId="1384"/>
    <cellStyle name="Normal 6 7 2 4 2" xfId="4759"/>
    <cellStyle name="Normal 6 7 2 5" xfId="2509"/>
    <cellStyle name="Normal 6 7 2 5 2" xfId="5884"/>
    <cellStyle name="Normal 6 7 2 6" xfId="3634"/>
    <cellStyle name="Normal 6 7 3" xfId="446"/>
    <cellStyle name="Normal 6 7 3 2" xfId="1571"/>
    <cellStyle name="Normal 6 7 3 2 2" xfId="4946"/>
    <cellStyle name="Normal 6 7 3 3" xfId="2696"/>
    <cellStyle name="Normal 6 7 3 3 2" xfId="6071"/>
    <cellStyle name="Normal 6 7 3 4" xfId="3821"/>
    <cellStyle name="Normal 6 7 4" xfId="820"/>
    <cellStyle name="Normal 6 7 4 2" xfId="1945"/>
    <cellStyle name="Normal 6 7 4 2 2" xfId="5320"/>
    <cellStyle name="Normal 6 7 4 3" xfId="3070"/>
    <cellStyle name="Normal 6 7 4 3 2" xfId="6445"/>
    <cellStyle name="Normal 6 7 4 4" xfId="4195"/>
    <cellStyle name="Normal 6 7 5" xfId="1195"/>
    <cellStyle name="Normal 6 7 5 2" xfId="4570"/>
    <cellStyle name="Normal 6 7 6" xfId="2320"/>
    <cellStyle name="Normal 6 7 6 2" xfId="5695"/>
    <cellStyle name="Normal 6 7 7" xfId="3445"/>
    <cellStyle name="Normal 6 8" xfId="69"/>
    <cellStyle name="Normal 6 8 2" xfId="267"/>
    <cellStyle name="Normal 6 8 2 2" xfId="651"/>
    <cellStyle name="Normal 6 8 2 2 2" xfId="1776"/>
    <cellStyle name="Normal 6 8 2 2 2 2" xfId="5151"/>
    <cellStyle name="Normal 6 8 2 2 3" xfId="2901"/>
    <cellStyle name="Normal 6 8 2 2 3 2" xfId="6276"/>
    <cellStyle name="Normal 6 8 2 2 4" xfId="4026"/>
    <cellStyle name="Normal 6 8 2 3" xfId="1019"/>
    <cellStyle name="Normal 6 8 2 3 2" xfId="2144"/>
    <cellStyle name="Normal 6 8 2 3 2 2" xfId="5519"/>
    <cellStyle name="Normal 6 8 2 3 3" xfId="3269"/>
    <cellStyle name="Normal 6 8 2 3 3 2" xfId="6644"/>
    <cellStyle name="Normal 6 8 2 3 4" xfId="4394"/>
    <cellStyle name="Normal 6 8 2 4" xfId="1394"/>
    <cellStyle name="Normal 6 8 2 4 2" xfId="4769"/>
    <cellStyle name="Normal 6 8 2 5" xfId="2519"/>
    <cellStyle name="Normal 6 8 2 5 2" xfId="5894"/>
    <cellStyle name="Normal 6 8 2 6" xfId="3644"/>
    <cellStyle name="Normal 6 8 3" xfId="456"/>
    <cellStyle name="Normal 6 8 3 2" xfId="1581"/>
    <cellStyle name="Normal 6 8 3 2 2" xfId="4956"/>
    <cellStyle name="Normal 6 8 3 3" xfId="2706"/>
    <cellStyle name="Normal 6 8 3 3 2" xfId="6081"/>
    <cellStyle name="Normal 6 8 3 4" xfId="3831"/>
    <cellStyle name="Normal 6 8 4" xfId="830"/>
    <cellStyle name="Normal 6 8 4 2" xfId="1955"/>
    <cellStyle name="Normal 6 8 4 2 2" xfId="5330"/>
    <cellStyle name="Normal 6 8 4 3" xfId="3080"/>
    <cellStyle name="Normal 6 8 4 3 2" xfId="6455"/>
    <cellStyle name="Normal 6 8 4 4" xfId="4205"/>
    <cellStyle name="Normal 6 8 5" xfId="1205"/>
    <cellStyle name="Normal 6 8 5 2" xfId="4580"/>
    <cellStyle name="Normal 6 8 6" xfId="2330"/>
    <cellStyle name="Normal 6 8 6 2" xfId="5705"/>
    <cellStyle name="Normal 6 8 7" xfId="3455"/>
    <cellStyle name="Normal 6 9" xfId="78"/>
    <cellStyle name="Normal 6 9 2" xfId="276"/>
    <cellStyle name="Normal 6 9 2 2" xfId="660"/>
    <cellStyle name="Normal 6 9 2 2 2" xfId="1785"/>
    <cellStyle name="Normal 6 9 2 2 2 2" xfId="5160"/>
    <cellStyle name="Normal 6 9 2 2 3" xfId="2910"/>
    <cellStyle name="Normal 6 9 2 2 3 2" xfId="6285"/>
    <cellStyle name="Normal 6 9 2 2 4" xfId="4035"/>
    <cellStyle name="Normal 6 9 2 3" xfId="1028"/>
    <cellStyle name="Normal 6 9 2 3 2" xfId="2153"/>
    <cellStyle name="Normal 6 9 2 3 2 2" xfId="5528"/>
    <cellStyle name="Normal 6 9 2 3 3" xfId="3278"/>
    <cellStyle name="Normal 6 9 2 3 3 2" xfId="6653"/>
    <cellStyle name="Normal 6 9 2 3 4" xfId="4403"/>
    <cellStyle name="Normal 6 9 2 4" xfId="1403"/>
    <cellStyle name="Normal 6 9 2 4 2" xfId="4778"/>
    <cellStyle name="Normal 6 9 2 5" xfId="2528"/>
    <cellStyle name="Normal 6 9 2 5 2" xfId="5903"/>
    <cellStyle name="Normal 6 9 2 6" xfId="3653"/>
    <cellStyle name="Normal 6 9 3" xfId="465"/>
    <cellStyle name="Normal 6 9 3 2" xfId="1590"/>
    <cellStyle name="Normal 6 9 3 2 2" xfId="4965"/>
    <cellStyle name="Normal 6 9 3 3" xfId="2715"/>
    <cellStyle name="Normal 6 9 3 3 2" xfId="6090"/>
    <cellStyle name="Normal 6 9 3 4" xfId="3840"/>
    <cellStyle name="Normal 6 9 4" xfId="839"/>
    <cellStyle name="Normal 6 9 4 2" xfId="1964"/>
    <cellStyle name="Normal 6 9 4 2 2" xfId="5339"/>
    <cellStyle name="Normal 6 9 4 3" xfId="3089"/>
    <cellStyle name="Normal 6 9 4 3 2" xfId="6464"/>
    <cellStyle name="Normal 6 9 4 4" xfId="4214"/>
    <cellStyle name="Normal 6 9 5" xfId="1214"/>
    <cellStyle name="Normal 6 9 5 2" xfId="4589"/>
    <cellStyle name="Normal 6 9 6" xfId="2339"/>
    <cellStyle name="Normal 6 9 6 2" xfId="5714"/>
    <cellStyle name="Normal 6 9 7" xfId="3464"/>
    <cellStyle name="Normal 7" xfId="6"/>
    <cellStyle name="Normal 7 10" xfId="88"/>
    <cellStyle name="Normal 7 10 2" xfId="286"/>
    <cellStyle name="Normal 7 10 2 2" xfId="670"/>
    <cellStyle name="Normal 7 10 2 2 2" xfId="1795"/>
    <cellStyle name="Normal 7 10 2 2 2 2" xfId="5170"/>
    <cellStyle name="Normal 7 10 2 2 3" xfId="2920"/>
    <cellStyle name="Normal 7 10 2 2 3 2" xfId="6295"/>
    <cellStyle name="Normal 7 10 2 2 4" xfId="4045"/>
    <cellStyle name="Normal 7 10 2 3" xfId="1038"/>
    <cellStyle name="Normal 7 10 2 3 2" xfId="2163"/>
    <cellStyle name="Normal 7 10 2 3 2 2" xfId="5538"/>
    <cellStyle name="Normal 7 10 2 3 3" xfId="3288"/>
    <cellStyle name="Normal 7 10 2 3 3 2" xfId="6663"/>
    <cellStyle name="Normal 7 10 2 3 4" xfId="4413"/>
    <cellStyle name="Normal 7 10 2 4" xfId="1413"/>
    <cellStyle name="Normal 7 10 2 4 2" xfId="4788"/>
    <cellStyle name="Normal 7 10 2 5" xfId="2538"/>
    <cellStyle name="Normal 7 10 2 5 2" xfId="5913"/>
    <cellStyle name="Normal 7 10 2 6" xfId="3663"/>
    <cellStyle name="Normal 7 10 3" xfId="475"/>
    <cellStyle name="Normal 7 10 3 2" xfId="1600"/>
    <cellStyle name="Normal 7 10 3 2 2" xfId="4975"/>
    <cellStyle name="Normal 7 10 3 3" xfId="2725"/>
    <cellStyle name="Normal 7 10 3 3 2" xfId="6100"/>
    <cellStyle name="Normal 7 10 3 4" xfId="3850"/>
    <cellStyle name="Normal 7 10 4" xfId="849"/>
    <cellStyle name="Normal 7 10 4 2" xfId="1974"/>
    <cellStyle name="Normal 7 10 4 2 2" xfId="5349"/>
    <cellStyle name="Normal 7 10 4 3" xfId="3099"/>
    <cellStyle name="Normal 7 10 4 3 2" xfId="6474"/>
    <cellStyle name="Normal 7 10 4 4" xfId="4224"/>
    <cellStyle name="Normal 7 10 5" xfId="1224"/>
    <cellStyle name="Normal 7 10 5 2" xfId="4599"/>
    <cellStyle name="Normal 7 10 6" xfId="2349"/>
    <cellStyle name="Normal 7 10 6 2" xfId="5724"/>
    <cellStyle name="Normal 7 10 7" xfId="3474"/>
    <cellStyle name="Normal 7 11" xfId="97"/>
    <cellStyle name="Normal 7 11 2" xfId="295"/>
    <cellStyle name="Normal 7 11 2 2" xfId="679"/>
    <cellStyle name="Normal 7 11 2 2 2" xfId="1804"/>
    <cellStyle name="Normal 7 11 2 2 2 2" xfId="5179"/>
    <cellStyle name="Normal 7 11 2 2 3" xfId="2929"/>
    <cellStyle name="Normal 7 11 2 2 3 2" xfId="6304"/>
    <cellStyle name="Normal 7 11 2 2 4" xfId="4054"/>
    <cellStyle name="Normal 7 11 2 3" xfId="1047"/>
    <cellStyle name="Normal 7 11 2 3 2" xfId="2172"/>
    <cellStyle name="Normal 7 11 2 3 2 2" xfId="5547"/>
    <cellStyle name="Normal 7 11 2 3 3" xfId="3297"/>
    <cellStyle name="Normal 7 11 2 3 3 2" xfId="6672"/>
    <cellStyle name="Normal 7 11 2 3 4" xfId="4422"/>
    <cellStyle name="Normal 7 11 2 4" xfId="1422"/>
    <cellStyle name="Normal 7 11 2 4 2" xfId="4797"/>
    <cellStyle name="Normal 7 11 2 5" xfId="2547"/>
    <cellStyle name="Normal 7 11 2 5 2" xfId="5922"/>
    <cellStyle name="Normal 7 11 2 6" xfId="3672"/>
    <cellStyle name="Normal 7 11 3" xfId="484"/>
    <cellStyle name="Normal 7 11 3 2" xfId="1609"/>
    <cellStyle name="Normal 7 11 3 2 2" xfId="4984"/>
    <cellStyle name="Normal 7 11 3 3" xfId="2734"/>
    <cellStyle name="Normal 7 11 3 3 2" xfId="6109"/>
    <cellStyle name="Normal 7 11 3 4" xfId="3859"/>
    <cellStyle name="Normal 7 11 4" xfId="858"/>
    <cellStyle name="Normal 7 11 4 2" xfId="1983"/>
    <cellStyle name="Normal 7 11 4 2 2" xfId="5358"/>
    <cellStyle name="Normal 7 11 4 3" xfId="3108"/>
    <cellStyle name="Normal 7 11 4 3 2" xfId="6483"/>
    <cellStyle name="Normal 7 11 4 4" xfId="4233"/>
    <cellStyle name="Normal 7 11 5" xfId="1233"/>
    <cellStyle name="Normal 7 11 5 2" xfId="4608"/>
    <cellStyle name="Normal 7 11 6" xfId="2358"/>
    <cellStyle name="Normal 7 11 6 2" xfId="5733"/>
    <cellStyle name="Normal 7 11 7" xfId="3483"/>
    <cellStyle name="Normal 7 12" xfId="105"/>
    <cellStyle name="Normal 7 12 2" xfId="303"/>
    <cellStyle name="Normal 7 12 2 2" xfId="687"/>
    <cellStyle name="Normal 7 12 2 2 2" xfId="1812"/>
    <cellStyle name="Normal 7 12 2 2 2 2" xfId="5187"/>
    <cellStyle name="Normal 7 12 2 2 3" xfId="2937"/>
    <cellStyle name="Normal 7 12 2 2 3 2" xfId="6312"/>
    <cellStyle name="Normal 7 12 2 2 4" xfId="4062"/>
    <cellStyle name="Normal 7 12 2 3" xfId="1055"/>
    <cellStyle name="Normal 7 12 2 3 2" xfId="2180"/>
    <cellStyle name="Normal 7 12 2 3 2 2" xfId="5555"/>
    <cellStyle name="Normal 7 12 2 3 3" xfId="3305"/>
    <cellStyle name="Normal 7 12 2 3 3 2" xfId="6680"/>
    <cellStyle name="Normal 7 12 2 3 4" xfId="4430"/>
    <cellStyle name="Normal 7 12 2 4" xfId="1430"/>
    <cellStyle name="Normal 7 12 2 4 2" xfId="4805"/>
    <cellStyle name="Normal 7 12 2 5" xfId="2555"/>
    <cellStyle name="Normal 7 12 2 5 2" xfId="5930"/>
    <cellStyle name="Normal 7 12 2 6" xfId="3680"/>
    <cellStyle name="Normal 7 12 3" xfId="492"/>
    <cellStyle name="Normal 7 12 3 2" xfId="1617"/>
    <cellStyle name="Normal 7 12 3 2 2" xfId="4992"/>
    <cellStyle name="Normal 7 12 3 3" xfId="2742"/>
    <cellStyle name="Normal 7 12 3 3 2" xfId="6117"/>
    <cellStyle name="Normal 7 12 3 4" xfId="3867"/>
    <cellStyle name="Normal 7 12 4" xfId="866"/>
    <cellStyle name="Normal 7 12 4 2" xfId="1991"/>
    <cellStyle name="Normal 7 12 4 2 2" xfId="5366"/>
    <cellStyle name="Normal 7 12 4 3" xfId="3116"/>
    <cellStyle name="Normal 7 12 4 3 2" xfId="6491"/>
    <cellStyle name="Normal 7 12 4 4" xfId="4241"/>
    <cellStyle name="Normal 7 12 5" xfId="1241"/>
    <cellStyle name="Normal 7 12 5 2" xfId="4616"/>
    <cellStyle name="Normal 7 12 6" xfId="2366"/>
    <cellStyle name="Normal 7 12 6 2" xfId="5741"/>
    <cellStyle name="Normal 7 12 7" xfId="3491"/>
    <cellStyle name="Normal 7 13" xfId="113"/>
    <cellStyle name="Normal 7 13 2" xfId="311"/>
    <cellStyle name="Normal 7 13 2 2" xfId="695"/>
    <cellStyle name="Normal 7 13 2 2 2" xfId="1820"/>
    <cellStyle name="Normal 7 13 2 2 2 2" xfId="5195"/>
    <cellStyle name="Normal 7 13 2 2 3" xfId="2945"/>
    <cellStyle name="Normal 7 13 2 2 3 2" xfId="6320"/>
    <cellStyle name="Normal 7 13 2 2 4" xfId="4070"/>
    <cellStyle name="Normal 7 13 2 3" xfId="1063"/>
    <cellStyle name="Normal 7 13 2 3 2" xfId="2188"/>
    <cellStyle name="Normal 7 13 2 3 2 2" xfId="5563"/>
    <cellStyle name="Normal 7 13 2 3 3" xfId="3313"/>
    <cellStyle name="Normal 7 13 2 3 3 2" xfId="6688"/>
    <cellStyle name="Normal 7 13 2 3 4" xfId="4438"/>
    <cellStyle name="Normal 7 13 2 4" xfId="1438"/>
    <cellStyle name="Normal 7 13 2 4 2" xfId="4813"/>
    <cellStyle name="Normal 7 13 2 5" xfId="2563"/>
    <cellStyle name="Normal 7 13 2 5 2" xfId="5938"/>
    <cellStyle name="Normal 7 13 2 6" xfId="3688"/>
    <cellStyle name="Normal 7 13 3" xfId="500"/>
    <cellStyle name="Normal 7 13 3 2" xfId="1625"/>
    <cellStyle name="Normal 7 13 3 2 2" xfId="5000"/>
    <cellStyle name="Normal 7 13 3 3" xfId="2750"/>
    <cellStyle name="Normal 7 13 3 3 2" xfId="6125"/>
    <cellStyle name="Normal 7 13 3 4" xfId="3875"/>
    <cellStyle name="Normal 7 13 4" xfId="874"/>
    <cellStyle name="Normal 7 13 4 2" xfId="1999"/>
    <cellStyle name="Normal 7 13 4 2 2" xfId="5374"/>
    <cellStyle name="Normal 7 13 4 3" xfId="3124"/>
    <cellStyle name="Normal 7 13 4 3 2" xfId="6499"/>
    <cellStyle name="Normal 7 13 4 4" xfId="4249"/>
    <cellStyle name="Normal 7 13 5" xfId="1249"/>
    <cellStyle name="Normal 7 13 5 2" xfId="4624"/>
    <cellStyle name="Normal 7 13 6" xfId="2374"/>
    <cellStyle name="Normal 7 13 6 2" xfId="5749"/>
    <cellStyle name="Normal 7 13 7" xfId="3499"/>
    <cellStyle name="Normal 7 14" xfId="121"/>
    <cellStyle name="Normal 7 14 2" xfId="319"/>
    <cellStyle name="Normal 7 14 2 2" xfId="703"/>
    <cellStyle name="Normal 7 14 2 2 2" xfId="1828"/>
    <cellStyle name="Normal 7 14 2 2 2 2" xfId="5203"/>
    <cellStyle name="Normal 7 14 2 2 3" xfId="2953"/>
    <cellStyle name="Normal 7 14 2 2 3 2" xfId="6328"/>
    <cellStyle name="Normal 7 14 2 2 4" xfId="4078"/>
    <cellStyle name="Normal 7 14 2 3" xfId="1071"/>
    <cellStyle name="Normal 7 14 2 3 2" xfId="2196"/>
    <cellStyle name="Normal 7 14 2 3 2 2" xfId="5571"/>
    <cellStyle name="Normal 7 14 2 3 3" xfId="3321"/>
    <cellStyle name="Normal 7 14 2 3 3 2" xfId="6696"/>
    <cellStyle name="Normal 7 14 2 3 4" xfId="4446"/>
    <cellStyle name="Normal 7 14 2 4" xfId="1446"/>
    <cellStyle name="Normal 7 14 2 4 2" xfId="4821"/>
    <cellStyle name="Normal 7 14 2 5" xfId="2571"/>
    <cellStyle name="Normal 7 14 2 5 2" xfId="5946"/>
    <cellStyle name="Normal 7 14 2 6" xfId="3696"/>
    <cellStyle name="Normal 7 14 3" xfId="508"/>
    <cellStyle name="Normal 7 14 3 2" xfId="1633"/>
    <cellStyle name="Normal 7 14 3 2 2" xfId="5008"/>
    <cellStyle name="Normal 7 14 3 3" xfId="2758"/>
    <cellStyle name="Normal 7 14 3 3 2" xfId="6133"/>
    <cellStyle name="Normal 7 14 3 4" xfId="3883"/>
    <cellStyle name="Normal 7 14 4" xfId="882"/>
    <cellStyle name="Normal 7 14 4 2" xfId="2007"/>
    <cellStyle name="Normal 7 14 4 2 2" xfId="5382"/>
    <cellStyle name="Normal 7 14 4 3" xfId="3132"/>
    <cellStyle name="Normal 7 14 4 3 2" xfId="6507"/>
    <cellStyle name="Normal 7 14 4 4" xfId="4257"/>
    <cellStyle name="Normal 7 14 5" xfId="1257"/>
    <cellStyle name="Normal 7 14 5 2" xfId="4632"/>
    <cellStyle name="Normal 7 14 6" xfId="2382"/>
    <cellStyle name="Normal 7 14 6 2" xfId="5757"/>
    <cellStyle name="Normal 7 14 7" xfId="3507"/>
    <cellStyle name="Normal 7 15" xfId="129"/>
    <cellStyle name="Normal 7 15 2" xfId="327"/>
    <cellStyle name="Normal 7 15 2 2" xfId="711"/>
    <cellStyle name="Normal 7 15 2 2 2" xfId="1836"/>
    <cellStyle name="Normal 7 15 2 2 2 2" xfId="5211"/>
    <cellStyle name="Normal 7 15 2 2 3" xfId="2961"/>
    <cellStyle name="Normal 7 15 2 2 3 2" xfId="6336"/>
    <cellStyle name="Normal 7 15 2 2 4" xfId="4086"/>
    <cellStyle name="Normal 7 15 2 3" xfId="1079"/>
    <cellStyle name="Normal 7 15 2 3 2" xfId="2204"/>
    <cellStyle name="Normal 7 15 2 3 2 2" xfId="5579"/>
    <cellStyle name="Normal 7 15 2 3 3" xfId="3329"/>
    <cellStyle name="Normal 7 15 2 3 3 2" xfId="6704"/>
    <cellStyle name="Normal 7 15 2 3 4" xfId="4454"/>
    <cellStyle name="Normal 7 15 2 4" xfId="1454"/>
    <cellStyle name="Normal 7 15 2 4 2" xfId="4829"/>
    <cellStyle name="Normal 7 15 2 5" xfId="2579"/>
    <cellStyle name="Normal 7 15 2 5 2" xfId="5954"/>
    <cellStyle name="Normal 7 15 2 6" xfId="3704"/>
    <cellStyle name="Normal 7 15 3" xfId="516"/>
    <cellStyle name="Normal 7 15 3 2" xfId="1641"/>
    <cellStyle name="Normal 7 15 3 2 2" xfId="5016"/>
    <cellStyle name="Normal 7 15 3 3" xfId="2766"/>
    <cellStyle name="Normal 7 15 3 3 2" xfId="6141"/>
    <cellStyle name="Normal 7 15 3 4" xfId="3891"/>
    <cellStyle name="Normal 7 15 4" xfId="890"/>
    <cellStyle name="Normal 7 15 4 2" xfId="2015"/>
    <cellStyle name="Normal 7 15 4 2 2" xfId="5390"/>
    <cellStyle name="Normal 7 15 4 3" xfId="3140"/>
    <cellStyle name="Normal 7 15 4 3 2" xfId="6515"/>
    <cellStyle name="Normal 7 15 4 4" xfId="4265"/>
    <cellStyle name="Normal 7 15 5" xfId="1265"/>
    <cellStyle name="Normal 7 15 5 2" xfId="4640"/>
    <cellStyle name="Normal 7 15 6" xfId="2390"/>
    <cellStyle name="Normal 7 15 6 2" xfId="5765"/>
    <cellStyle name="Normal 7 15 7" xfId="3515"/>
    <cellStyle name="Normal 7 16" xfId="139"/>
    <cellStyle name="Normal 7 16 2" xfId="337"/>
    <cellStyle name="Normal 7 16 2 2" xfId="721"/>
    <cellStyle name="Normal 7 16 2 2 2" xfId="1846"/>
    <cellStyle name="Normal 7 16 2 2 2 2" xfId="5221"/>
    <cellStyle name="Normal 7 16 2 2 3" xfId="2971"/>
    <cellStyle name="Normal 7 16 2 2 3 2" xfId="6346"/>
    <cellStyle name="Normal 7 16 2 2 4" xfId="4096"/>
    <cellStyle name="Normal 7 16 2 3" xfId="1089"/>
    <cellStyle name="Normal 7 16 2 3 2" xfId="2214"/>
    <cellStyle name="Normal 7 16 2 3 2 2" xfId="5589"/>
    <cellStyle name="Normal 7 16 2 3 3" xfId="3339"/>
    <cellStyle name="Normal 7 16 2 3 3 2" xfId="6714"/>
    <cellStyle name="Normal 7 16 2 3 4" xfId="4464"/>
    <cellStyle name="Normal 7 16 2 4" xfId="1464"/>
    <cellStyle name="Normal 7 16 2 4 2" xfId="4839"/>
    <cellStyle name="Normal 7 16 2 5" xfId="2589"/>
    <cellStyle name="Normal 7 16 2 5 2" xfId="5964"/>
    <cellStyle name="Normal 7 16 2 6" xfId="3714"/>
    <cellStyle name="Normal 7 16 3" xfId="526"/>
    <cellStyle name="Normal 7 16 3 2" xfId="1651"/>
    <cellStyle name="Normal 7 16 3 2 2" xfId="5026"/>
    <cellStyle name="Normal 7 16 3 3" xfId="2776"/>
    <cellStyle name="Normal 7 16 3 3 2" xfId="6151"/>
    <cellStyle name="Normal 7 16 3 4" xfId="3901"/>
    <cellStyle name="Normal 7 16 4" xfId="900"/>
    <cellStyle name="Normal 7 16 4 2" xfId="2025"/>
    <cellStyle name="Normal 7 16 4 2 2" xfId="5400"/>
    <cellStyle name="Normal 7 16 4 3" xfId="3150"/>
    <cellStyle name="Normal 7 16 4 3 2" xfId="6525"/>
    <cellStyle name="Normal 7 16 4 4" xfId="4275"/>
    <cellStyle name="Normal 7 16 5" xfId="1275"/>
    <cellStyle name="Normal 7 16 5 2" xfId="4650"/>
    <cellStyle name="Normal 7 16 6" xfId="2400"/>
    <cellStyle name="Normal 7 16 6 2" xfId="5775"/>
    <cellStyle name="Normal 7 16 7" xfId="3525"/>
    <cellStyle name="Normal 7 17" xfId="148"/>
    <cellStyle name="Normal 7 17 2" xfId="346"/>
    <cellStyle name="Normal 7 17 2 2" xfId="730"/>
    <cellStyle name="Normal 7 17 2 2 2" xfId="1855"/>
    <cellStyle name="Normal 7 17 2 2 2 2" xfId="5230"/>
    <cellStyle name="Normal 7 17 2 2 3" xfId="2980"/>
    <cellStyle name="Normal 7 17 2 2 3 2" xfId="6355"/>
    <cellStyle name="Normal 7 17 2 2 4" xfId="4105"/>
    <cellStyle name="Normal 7 17 2 3" xfId="1098"/>
    <cellStyle name="Normal 7 17 2 3 2" xfId="2223"/>
    <cellStyle name="Normal 7 17 2 3 2 2" xfId="5598"/>
    <cellStyle name="Normal 7 17 2 3 3" xfId="3348"/>
    <cellStyle name="Normal 7 17 2 3 3 2" xfId="6723"/>
    <cellStyle name="Normal 7 17 2 3 4" xfId="4473"/>
    <cellStyle name="Normal 7 17 2 4" xfId="1473"/>
    <cellStyle name="Normal 7 17 2 4 2" xfId="4848"/>
    <cellStyle name="Normal 7 17 2 5" xfId="2598"/>
    <cellStyle name="Normal 7 17 2 5 2" xfId="5973"/>
    <cellStyle name="Normal 7 17 2 6" xfId="3723"/>
    <cellStyle name="Normal 7 17 3" xfId="535"/>
    <cellStyle name="Normal 7 17 3 2" xfId="1660"/>
    <cellStyle name="Normal 7 17 3 2 2" xfId="5035"/>
    <cellStyle name="Normal 7 17 3 3" xfId="2785"/>
    <cellStyle name="Normal 7 17 3 3 2" xfId="6160"/>
    <cellStyle name="Normal 7 17 3 4" xfId="3910"/>
    <cellStyle name="Normal 7 17 4" xfId="909"/>
    <cellStyle name="Normal 7 17 4 2" xfId="2034"/>
    <cellStyle name="Normal 7 17 4 2 2" xfId="5409"/>
    <cellStyle name="Normal 7 17 4 3" xfId="3159"/>
    <cellStyle name="Normal 7 17 4 3 2" xfId="6534"/>
    <cellStyle name="Normal 7 17 4 4" xfId="4284"/>
    <cellStyle name="Normal 7 17 5" xfId="1284"/>
    <cellStyle name="Normal 7 17 5 2" xfId="4659"/>
    <cellStyle name="Normal 7 17 6" xfId="2409"/>
    <cellStyle name="Normal 7 17 6 2" xfId="5784"/>
    <cellStyle name="Normal 7 17 7" xfId="3534"/>
    <cellStyle name="Normal 7 18" xfId="156"/>
    <cellStyle name="Normal 7 18 2" xfId="354"/>
    <cellStyle name="Normal 7 18 2 2" xfId="738"/>
    <cellStyle name="Normal 7 18 2 2 2" xfId="1863"/>
    <cellStyle name="Normal 7 18 2 2 2 2" xfId="5238"/>
    <cellStyle name="Normal 7 18 2 2 3" xfId="2988"/>
    <cellStyle name="Normal 7 18 2 2 3 2" xfId="6363"/>
    <cellStyle name="Normal 7 18 2 2 4" xfId="4113"/>
    <cellStyle name="Normal 7 18 2 3" xfId="1106"/>
    <cellStyle name="Normal 7 18 2 3 2" xfId="2231"/>
    <cellStyle name="Normal 7 18 2 3 2 2" xfId="5606"/>
    <cellStyle name="Normal 7 18 2 3 3" xfId="3356"/>
    <cellStyle name="Normal 7 18 2 3 3 2" xfId="6731"/>
    <cellStyle name="Normal 7 18 2 3 4" xfId="4481"/>
    <cellStyle name="Normal 7 18 2 4" xfId="1481"/>
    <cellStyle name="Normal 7 18 2 4 2" xfId="4856"/>
    <cellStyle name="Normal 7 18 2 5" xfId="2606"/>
    <cellStyle name="Normal 7 18 2 5 2" xfId="5981"/>
    <cellStyle name="Normal 7 18 2 6" xfId="3731"/>
    <cellStyle name="Normal 7 18 3" xfId="543"/>
    <cellStyle name="Normal 7 18 3 2" xfId="1668"/>
    <cellStyle name="Normal 7 18 3 2 2" xfId="5043"/>
    <cellStyle name="Normal 7 18 3 3" xfId="2793"/>
    <cellStyle name="Normal 7 18 3 3 2" xfId="6168"/>
    <cellStyle name="Normal 7 18 3 4" xfId="3918"/>
    <cellStyle name="Normal 7 18 4" xfId="917"/>
    <cellStyle name="Normal 7 18 4 2" xfId="2042"/>
    <cellStyle name="Normal 7 18 4 2 2" xfId="5417"/>
    <cellStyle name="Normal 7 18 4 3" xfId="3167"/>
    <cellStyle name="Normal 7 18 4 3 2" xfId="6542"/>
    <cellStyle name="Normal 7 18 4 4" xfId="4292"/>
    <cellStyle name="Normal 7 18 5" xfId="1292"/>
    <cellStyle name="Normal 7 18 5 2" xfId="4667"/>
    <cellStyle name="Normal 7 18 6" xfId="2417"/>
    <cellStyle name="Normal 7 18 6 2" xfId="5792"/>
    <cellStyle name="Normal 7 18 7" xfId="3542"/>
    <cellStyle name="Normal 7 19" xfId="165"/>
    <cellStyle name="Normal 7 19 2" xfId="363"/>
    <cellStyle name="Normal 7 19 2 2" xfId="747"/>
    <cellStyle name="Normal 7 19 2 2 2" xfId="1872"/>
    <cellStyle name="Normal 7 19 2 2 2 2" xfId="5247"/>
    <cellStyle name="Normal 7 19 2 2 3" xfId="2997"/>
    <cellStyle name="Normal 7 19 2 2 3 2" xfId="6372"/>
    <cellStyle name="Normal 7 19 2 2 4" xfId="4122"/>
    <cellStyle name="Normal 7 19 2 3" xfId="1115"/>
    <cellStyle name="Normal 7 19 2 3 2" xfId="2240"/>
    <cellStyle name="Normal 7 19 2 3 2 2" xfId="5615"/>
    <cellStyle name="Normal 7 19 2 3 3" xfId="3365"/>
    <cellStyle name="Normal 7 19 2 3 3 2" xfId="6740"/>
    <cellStyle name="Normal 7 19 2 3 4" xfId="4490"/>
    <cellStyle name="Normal 7 19 2 4" xfId="1490"/>
    <cellStyle name="Normal 7 19 2 4 2" xfId="4865"/>
    <cellStyle name="Normal 7 19 2 5" xfId="2615"/>
    <cellStyle name="Normal 7 19 2 5 2" xfId="5990"/>
    <cellStyle name="Normal 7 19 2 6" xfId="3740"/>
    <cellStyle name="Normal 7 19 3" xfId="552"/>
    <cellStyle name="Normal 7 19 3 2" xfId="1677"/>
    <cellStyle name="Normal 7 19 3 2 2" xfId="5052"/>
    <cellStyle name="Normal 7 19 3 3" xfId="2802"/>
    <cellStyle name="Normal 7 19 3 3 2" xfId="6177"/>
    <cellStyle name="Normal 7 19 3 4" xfId="3927"/>
    <cellStyle name="Normal 7 19 4" xfId="926"/>
    <cellStyle name="Normal 7 19 4 2" xfId="2051"/>
    <cellStyle name="Normal 7 19 4 2 2" xfId="5426"/>
    <cellStyle name="Normal 7 19 4 3" xfId="3176"/>
    <cellStyle name="Normal 7 19 4 3 2" xfId="6551"/>
    <cellStyle name="Normal 7 19 4 4" xfId="4301"/>
    <cellStyle name="Normal 7 19 5" xfId="1301"/>
    <cellStyle name="Normal 7 19 5 2" xfId="4676"/>
    <cellStyle name="Normal 7 19 6" xfId="2426"/>
    <cellStyle name="Normal 7 19 6 2" xfId="5801"/>
    <cellStyle name="Normal 7 19 7" xfId="3551"/>
    <cellStyle name="Normal 7 2" xfId="15"/>
    <cellStyle name="Normal 7 2 2" xfId="213"/>
    <cellStyle name="Normal 7 2 2 2" xfId="597"/>
    <cellStyle name="Normal 7 2 2 2 2" xfId="1722"/>
    <cellStyle name="Normal 7 2 2 2 2 2" xfId="5097"/>
    <cellStyle name="Normal 7 2 2 2 3" xfId="2847"/>
    <cellStyle name="Normal 7 2 2 2 3 2" xfId="6222"/>
    <cellStyle name="Normal 7 2 2 2 4" xfId="3972"/>
    <cellStyle name="Normal 7 2 2 3" xfId="965"/>
    <cellStyle name="Normal 7 2 2 3 2" xfId="2090"/>
    <cellStyle name="Normal 7 2 2 3 2 2" xfId="5465"/>
    <cellStyle name="Normal 7 2 2 3 3" xfId="3215"/>
    <cellStyle name="Normal 7 2 2 3 3 2" xfId="6590"/>
    <cellStyle name="Normal 7 2 2 3 4" xfId="4340"/>
    <cellStyle name="Normal 7 2 2 4" xfId="1340"/>
    <cellStyle name="Normal 7 2 2 4 2" xfId="4715"/>
    <cellStyle name="Normal 7 2 2 5" xfId="2465"/>
    <cellStyle name="Normal 7 2 2 5 2" xfId="5840"/>
    <cellStyle name="Normal 7 2 2 6" xfId="3590"/>
    <cellStyle name="Normal 7 2 3" xfId="402"/>
    <cellStyle name="Normal 7 2 3 2" xfId="1527"/>
    <cellStyle name="Normal 7 2 3 2 2" xfId="4902"/>
    <cellStyle name="Normal 7 2 3 3" xfId="2652"/>
    <cellStyle name="Normal 7 2 3 3 2" xfId="6027"/>
    <cellStyle name="Normal 7 2 3 4" xfId="3777"/>
    <cellStyle name="Normal 7 2 4" xfId="776"/>
    <cellStyle name="Normal 7 2 4 2" xfId="1901"/>
    <cellStyle name="Normal 7 2 4 2 2" xfId="5276"/>
    <cellStyle name="Normal 7 2 4 3" xfId="3026"/>
    <cellStyle name="Normal 7 2 4 3 2" xfId="6401"/>
    <cellStyle name="Normal 7 2 4 4" xfId="4151"/>
    <cellStyle name="Normal 7 2 5" xfId="1151"/>
    <cellStyle name="Normal 7 2 5 2" xfId="4526"/>
    <cellStyle name="Normal 7 2 6" xfId="2276"/>
    <cellStyle name="Normal 7 2 6 2" xfId="5651"/>
    <cellStyle name="Normal 7 2 7" xfId="3401"/>
    <cellStyle name="Normal 7 20" xfId="203"/>
    <cellStyle name="Normal 7 20 2" xfId="587"/>
    <cellStyle name="Normal 7 20 2 2" xfId="1712"/>
    <cellStyle name="Normal 7 20 2 2 2" xfId="5087"/>
    <cellStyle name="Normal 7 20 2 3" xfId="2837"/>
    <cellStyle name="Normal 7 20 2 3 2" xfId="6212"/>
    <cellStyle name="Normal 7 20 2 4" xfId="3962"/>
    <cellStyle name="Normal 7 20 3" xfId="955"/>
    <cellStyle name="Normal 7 20 3 2" xfId="2080"/>
    <cellStyle name="Normal 7 20 3 2 2" xfId="5455"/>
    <cellStyle name="Normal 7 20 3 3" xfId="3205"/>
    <cellStyle name="Normal 7 20 3 3 2" xfId="6580"/>
    <cellStyle name="Normal 7 20 3 4" xfId="4330"/>
    <cellStyle name="Normal 7 20 4" xfId="1330"/>
    <cellStyle name="Normal 7 20 4 2" xfId="4705"/>
    <cellStyle name="Normal 7 20 5" xfId="2455"/>
    <cellStyle name="Normal 7 20 5 2" xfId="5830"/>
    <cellStyle name="Normal 7 20 6" xfId="3580"/>
    <cellStyle name="Normal 7 21" xfId="393"/>
    <cellStyle name="Normal 7 21 2" xfId="1518"/>
    <cellStyle name="Normal 7 21 2 2" xfId="4893"/>
    <cellStyle name="Normal 7 21 3" xfId="2643"/>
    <cellStyle name="Normal 7 21 3 2" xfId="6018"/>
    <cellStyle name="Normal 7 21 4" xfId="3768"/>
    <cellStyle name="Normal 7 22" xfId="770"/>
    <cellStyle name="Normal 7 22 2" xfId="1895"/>
    <cellStyle name="Normal 7 22 2 2" xfId="5270"/>
    <cellStyle name="Normal 7 22 3" xfId="3020"/>
    <cellStyle name="Normal 7 22 3 2" xfId="6395"/>
    <cellStyle name="Normal 7 22 4" xfId="4145"/>
    <cellStyle name="Normal 7 23" xfId="1142"/>
    <cellStyle name="Normal 7 23 2" xfId="4517"/>
    <cellStyle name="Normal 7 24" xfId="2270"/>
    <cellStyle name="Normal 7 24 2" xfId="5642"/>
    <cellStyle name="Normal 7 25" xfId="3392"/>
    <cellStyle name="Normal 7 3" xfId="25"/>
    <cellStyle name="Normal 7 3 2" xfId="223"/>
    <cellStyle name="Normal 7 3 2 2" xfId="607"/>
    <cellStyle name="Normal 7 3 2 2 2" xfId="1732"/>
    <cellStyle name="Normal 7 3 2 2 2 2" xfId="5107"/>
    <cellStyle name="Normal 7 3 2 2 3" xfId="2857"/>
    <cellStyle name="Normal 7 3 2 2 3 2" xfId="6232"/>
    <cellStyle name="Normal 7 3 2 2 4" xfId="3982"/>
    <cellStyle name="Normal 7 3 2 3" xfId="975"/>
    <cellStyle name="Normal 7 3 2 3 2" xfId="2100"/>
    <cellStyle name="Normal 7 3 2 3 2 2" xfId="5475"/>
    <cellStyle name="Normal 7 3 2 3 3" xfId="3225"/>
    <cellStyle name="Normal 7 3 2 3 3 2" xfId="6600"/>
    <cellStyle name="Normal 7 3 2 3 4" xfId="4350"/>
    <cellStyle name="Normal 7 3 2 4" xfId="1350"/>
    <cellStyle name="Normal 7 3 2 4 2" xfId="4725"/>
    <cellStyle name="Normal 7 3 2 5" xfId="2475"/>
    <cellStyle name="Normal 7 3 2 5 2" xfId="5850"/>
    <cellStyle name="Normal 7 3 2 6" xfId="3600"/>
    <cellStyle name="Normal 7 3 3" xfId="412"/>
    <cellStyle name="Normal 7 3 3 2" xfId="1537"/>
    <cellStyle name="Normal 7 3 3 2 2" xfId="4912"/>
    <cellStyle name="Normal 7 3 3 3" xfId="2662"/>
    <cellStyle name="Normal 7 3 3 3 2" xfId="6037"/>
    <cellStyle name="Normal 7 3 3 4" xfId="3787"/>
    <cellStyle name="Normal 7 3 4" xfId="786"/>
    <cellStyle name="Normal 7 3 4 2" xfId="1911"/>
    <cellStyle name="Normal 7 3 4 2 2" xfId="5286"/>
    <cellStyle name="Normal 7 3 4 3" xfId="3036"/>
    <cellStyle name="Normal 7 3 4 3 2" xfId="6411"/>
    <cellStyle name="Normal 7 3 4 4" xfId="4161"/>
    <cellStyle name="Normal 7 3 5" xfId="1161"/>
    <cellStyle name="Normal 7 3 5 2" xfId="4536"/>
    <cellStyle name="Normal 7 3 6" xfId="2286"/>
    <cellStyle name="Normal 7 3 6 2" xfId="5661"/>
    <cellStyle name="Normal 7 3 7" xfId="3411"/>
    <cellStyle name="Normal 7 4" xfId="34"/>
    <cellStyle name="Normal 7 4 2" xfId="232"/>
    <cellStyle name="Normal 7 4 2 2" xfId="616"/>
    <cellStyle name="Normal 7 4 2 2 2" xfId="1741"/>
    <cellStyle name="Normal 7 4 2 2 2 2" xfId="5116"/>
    <cellStyle name="Normal 7 4 2 2 3" xfId="2866"/>
    <cellStyle name="Normal 7 4 2 2 3 2" xfId="6241"/>
    <cellStyle name="Normal 7 4 2 2 4" xfId="3991"/>
    <cellStyle name="Normal 7 4 2 3" xfId="984"/>
    <cellStyle name="Normal 7 4 2 3 2" xfId="2109"/>
    <cellStyle name="Normal 7 4 2 3 2 2" xfId="5484"/>
    <cellStyle name="Normal 7 4 2 3 3" xfId="3234"/>
    <cellStyle name="Normal 7 4 2 3 3 2" xfId="6609"/>
    <cellStyle name="Normal 7 4 2 3 4" xfId="4359"/>
    <cellStyle name="Normal 7 4 2 4" xfId="1359"/>
    <cellStyle name="Normal 7 4 2 4 2" xfId="4734"/>
    <cellStyle name="Normal 7 4 2 5" xfId="2484"/>
    <cellStyle name="Normal 7 4 2 5 2" xfId="5859"/>
    <cellStyle name="Normal 7 4 2 6" xfId="3609"/>
    <cellStyle name="Normal 7 4 3" xfId="421"/>
    <cellStyle name="Normal 7 4 3 2" xfId="1546"/>
    <cellStyle name="Normal 7 4 3 2 2" xfId="4921"/>
    <cellStyle name="Normal 7 4 3 3" xfId="2671"/>
    <cellStyle name="Normal 7 4 3 3 2" xfId="6046"/>
    <cellStyle name="Normal 7 4 3 4" xfId="3796"/>
    <cellStyle name="Normal 7 4 4" xfId="795"/>
    <cellStyle name="Normal 7 4 4 2" xfId="1920"/>
    <cellStyle name="Normal 7 4 4 2 2" xfId="5295"/>
    <cellStyle name="Normal 7 4 4 3" xfId="3045"/>
    <cellStyle name="Normal 7 4 4 3 2" xfId="6420"/>
    <cellStyle name="Normal 7 4 4 4" xfId="4170"/>
    <cellStyle name="Normal 7 4 5" xfId="1170"/>
    <cellStyle name="Normal 7 4 5 2" xfId="4545"/>
    <cellStyle name="Normal 7 4 6" xfId="2295"/>
    <cellStyle name="Normal 7 4 6 2" xfId="5670"/>
    <cellStyle name="Normal 7 4 7" xfId="3420"/>
    <cellStyle name="Normal 7 5" xfId="43"/>
    <cellStyle name="Normal 7 5 2" xfId="241"/>
    <cellStyle name="Normal 7 5 2 2" xfId="625"/>
    <cellStyle name="Normal 7 5 2 2 2" xfId="1750"/>
    <cellStyle name="Normal 7 5 2 2 2 2" xfId="5125"/>
    <cellStyle name="Normal 7 5 2 2 3" xfId="2875"/>
    <cellStyle name="Normal 7 5 2 2 3 2" xfId="6250"/>
    <cellStyle name="Normal 7 5 2 2 4" xfId="4000"/>
    <cellStyle name="Normal 7 5 2 3" xfId="993"/>
    <cellStyle name="Normal 7 5 2 3 2" xfId="2118"/>
    <cellStyle name="Normal 7 5 2 3 2 2" xfId="5493"/>
    <cellStyle name="Normal 7 5 2 3 3" xfId="3243"/>
    <cellStyle name="Normal 7 5 2 3 3 2" xfId="6618"/>
    <cellStyle name="Normal 7 5 2 3 4" xfId="4368"/>
    <cellStyle name="Normal 7 5 2 4" xfId="1368"/>
    <cellStyle name="Normal 7 5 2 4 2" xfId="4743"/>
    <cellStyle name="Normal 7 5 2 5" xfId="2493"/>
    <cellStyle name="Normal 7 5 2 5 2" xfId="5868"/>
    <cellStyle name="Normal 7 5 2 6" xfId="3618"/>
    <cellStyle name="Normal 7 5 3" xfId="430"/>
    <cellStyle name="Normal 7 5 3 2" xfId="1555"/>
    <cellStyle name="Normal 7 5 3 2 2" xfId="4930"/>
    <cellStyle name="Normal 7 5 3 3" xfId="2680"/>
    <cellStyle name="Normal 7 5 3 3 2" xfId="6055"/>
    <cellStyle name="Normal 7 5 3 4" xfId="3805"/>
    <cellStyle name="Normal 7 5 4" xfId="804"/>
    <cellStyle name="Normal 7 5 4 2" xfId="1929"/>
    <cellStyle name="Normal 7 5 4 2 2" xfId="5304"/>
    <cellStyle name="Normal 7 5 4 3" xfId="3054"/>
    <cellStyle name="Normal 7 5 4 3 2" xfId="6429"/>
    <cellStyle name="Normal 7 5 4 4" xfId="4179"/>
    <cellStyle name="Normal 7 5 5" xfId="1179"/>
    <cellStyle name="Normal 7 5 5 2" xfId="4554"/>
    <cellStyle name="Normal 7 5 6" xfId="2304"/>
    <cellStyle name="Normal 7 5 6 2" xfId="5679"/>
    <cellStyle name="Normal 7 5 7" xfId="3429"/>
    <cellStyle name="Normal 7 6" xfId="52"/>
    <cellStyle name="Normal 7 6 2" xfId="250"/>
    <cellStyle name="Normal 7 6 2 2" xfId="634"/>
    <cellStyle name="Normal 7 6 2 2 2" xfId="1759"/>
    <cellStyle name="Normal 7 6 2 2 2 2" xfId="5134"/>
    <cellStyle name="Normal 7 6 2 2 3" xfId="2884"/>
    <cellStyle name="Normal 7 6 2 2 3 2" xfId="6259"/>
    <cellStyle name="Normal 7 6 2 2 4" xfId="4009"/>
    <cellStyle name="Normal 7 6 2 3" xfId="1002"/>
    <cellStyle name="Normal 7 6 2 3 2" xfId="2127"/>
    <cellStyle name="Normal 7 6 2 3 2 2" xfId="5502"/>
    <cellStyle name="Normal 7 6 2 3 3" xfId="3252"/>
    <cellStyle name="Normal 7 6 2 3 3 2" xfId="6627"/>
    <cellStyle name="Normal 7 6 2 3 4" xfId="4377"/>
    <cellStyle name="Normal 7 6 2 4" xfId="1377"/>
    <cellStyle name="Normal 7 6 2 4 2" xfId="4752"/>
    <cellStyle name="Normal 7 6 2 5" xfId="2502"/>
    <cellStyle name="Normal 7 6 2 5 2" xfId="5877"/>
    <cellStyle name="Normal 7 6 2 6" xfId="3627"/>
    <cellStyle name="Normal 7 6 3" xfId="439"/>
    <cellStyle name="Normal 7 6 3 2" xfId="1564"/>
    <cellStyle name="Normal 7 6 3 2 2" xfId="4939"/>
    <cellStyle name="Normal 7 6 3 3" xfId="2689"/>
    <cellStyle name="Normal 7 6 3 3 2" xfId="6064"/>
    <cellStyle name="Normal 7 6 3 4" xfId="3814"/>
    <cellStyle name="Normal 7 6 4" xfId="813"/>
    <cellStyle name="Normal 7 6 4 2" xfId="1938"/>
    <cellStyle name="Normal 7 6 4 2 2" xfId="5313"/>
    <cellStyle name="Normal 7 6 4 3" xfId="3063"/>
    <cellStyle name="Normal 7 6 4 3 2" xfId="6438"/>
    <cellStyle name="Normal 7 6 4 4" xfId="4188"/>
    <cellStyle name="Normal 7 6 5" xfId="1188"/>
    <cellStyle name="Normal 7 6 5 2" xfId="4563"/>
    <cellStyle name="Normal 7 6 6" xfId="2313"/>
    <cellStyle name="Normal 7 6 6 2" xfId="5688"/>
    <cellStyle name="Normal 7 6 7" xfId="3438"/>
    <cellStyle name="Normal 7 7" xfId="60"/>
    <cellStyle name="Normal 7 7 2" xfId="258"/>
    <cellStyle name="Normal 7 7 2 2" xfId="642"/>
    <cellStyle name="Normal 7 7 2 2 2" xfId="1767"/>
    <cellStyle name="Normal 7 7 2 2 2 2" xfId="5142"/>
    <cellStyle name="Normal 7 7 2 2 3" xfId="2892"/>
    <cellStyle name="Normal 7 7 2 2 3 2" xfId="6267"/>
    <cellStyle name="Normal 7 7 2 2 4" xfId="4017"/>
    <cellStyle name="Normal 7 7 2 3" xfId="1010"/>
    <cellStyle name="Normal 7 7 2 3 2" xfId="2135"/>
    <cellStyle name="Normal 7 7 2 3 2 2" xfId="5510"/>
    <cellStyle name="Normal 7 7 2 3 3" xfId="3260"/>
    <cellStyle name="Normal 7 7 2 3 3 2" xfId="6635"/>
    <cellStyle name="Normal 7 7 2 3 4" xfId="4385"/>
    <cellStyle name="Normal 7 7 2 4" xfId="1385"/>
    <cellStyle name="Normal 7 7 2 4 2" xfId="4760"/>
    <cellStyle name="Normal 7 7 2 5" xfId="2510"/>
    <cellStyle name="Normal 7 7 2 5 2" xfId="5885"/>
    <cellStyle name="Normal 7 7 2 6" xfId="3635"/>
    <cellStyle name="Normal 7 7 3" xfId="447"/>
    <cellStyle name="Normal 7 7 3 2" xfId="1572"/>
    <cellStyle name="Normal 7 7 3 2 2" xfId="4947"/>
    <cellStyle name="Normal 7 7 3 3" xfId="2697"/>
    <cellStyle name="Normal 7 7 3 3 2" xfId="6072"/>
    <cellStyle name="Normal 7 7 3 4" xfId="3822"/>
    <cellStyle name="Normal 7 7 4" xfId="821"/>
    <cellStyle name="Normal 7 7 4 2" xfId="1946"/>
    <cellStyle name="Normal 7 7 4 2 2" xfId="5321"/>
    <cellStyle name="Normal 7 7 4 3" xfId="3071"/>
    <cellStyle name="Normal 7 7 4 3 2" xfId="6446"/>
    <cellStyle name="Normal 7 7 4 4" xfId="4196"/>
    <cellStyle name="Normal 7 7 5" xfId="1196"/>
    <cellStyle name="Normal 7 7 5 2" xfId="4571"/>
    <cellStyle name="Normal 7 7 6" xfId="2321"/>
    <cellStyle name="Normal 7 7 6 2" xfId="5696"/>
    <cellStyle name="Normal 7 7 7" xfId="3446"/>
    <cellStyle name="Normal 7 8" xfId="70"/>
    <cellStyle name="Normal 7 8 2" xfId="268"/>
    <cellStyle name="Normal 7 8 2 2" xfId="652"/>
    <cellStyle name="Normal 7 8 2 2 2" xfId="1777"/>
    <cellStyle name="Normal 7 8 2 2 2 2" xfId="5152"/>
    <cellStyle name="Normal 7 8 2 2 3" xfId="2902"/>
    <cellStyle name="Normal 7 8 2 2 3 2" xfId="6277"/>
    <cellStyle name="Normal 7 8 2 2 4" xfId="4027"/>
    <cellStyle name="Normal 7 8 2 3" xfId="1020"/>
    <cellStyle name="Normal 7 8 2 3 2" xfId="2145"/>
    <cellStyle name="Normal 7 8 2 3 2 2" xfId="5520"/>
    <cellStyle name="Normal 7 8 2 3 3" xfId="3270"/>
    <cellStyle name="Normal 7 8 2 3 3 2" xfId="6645"/>
    <cellStyle name="Normal 7 8 2 3 4" xfId="4395"/>
    <cellStyle name="Normal 7 8 2 4" xfId="1395"/>
    <cellStyle name="Normal 7 8 2 4 2" xfId="4770"/>
    <cellStyle name="Normal 7 8 2 5" xfId="2520"/>
    <cellStyle name="Normal 7 8 2 5 2" xfId="5895"/>
    <cellStyle name="Normal 7 8 2 6" xfId="3645"/>
    <cellStyle name="Normal 7 8 3" xfId="457"/>
    <cellStyle name="Normal 7 8 3 2" xfId="1582"/>
    <cellStyle name="Normal 7 8 3 2 2" xfId="4957"/>
    <cellStyle name="Normal 7 8 3 3" xfId="2707"/>
    <cellStyle name="Normal 7 8 3 3 2" xfId="6082"/>
    <cellStyle name="Normal 7 8 3 4" xfId="3832"/>
    <cellStyle name="Normal 7 8 4" xfId="831"/>
    <cellStyle name="Normal 7 8 4 2" xfId="1956"/>
    <cellStyle name="Normal 7 8 4 2 2" xfId="5331"/>
    <cellStyle name="Normal 7 8 4 3" xfId="3081"/>
    <cellStyle name="Normal 7 8 4 3 2" xfId="6456"/>
    <cellStyle name="Normal 7 8 4 4" xfId="4206"/>
    <cellStyle name="Normal 7 8 5" xfId="1206"/>
    <cellStyle name="Normal 7 8 5 2" xfId="4581"/>
    <cellStyle name="Normal 7 8 6" xfId="2331"/>
    <cellStyle name="Normal 7 8 6 2" xfId="5706"/>
    <cellStyle name="Normal 7 8 7" xfId="3456"/>
    <cellStyle name="Normal 7 9" xfId="79"/>
    <cellStyle name="Normal 7 9 2" xfId="277"/>
    <cellStyle name="Normal 7 9 2 2" xfId="661"/>
    <cellStyle name="Normal 7 9 2 2 2" xfId="1786"/>
    <cellStyle name="Normal 7 9 2 2 2 2" xfId="5161"/>
    <cellStyle name="Normal 7 9 2 2 3" xfId="2911"/>
    <cellStyle name="Normal 7 9 2 2 3 2" xfId="6286"/>
    <cellStyle name="Normal 7 9 2 2 4" xfId="4036"/>
    <cellStyle name="Normal 7 9 2 3" xfId="1029"/>
    <cellStyle name="Normal 7 9 2 3 2" xfId="2154"/>
    <cellStyle name="Normal 7 9 2 3 2 2" xfId="5529"/>
    <cellStyle name="Normal 7 9 2 3 3" xfId="3279"/>
    <cellStyle name="Normal 7 9 2 3 3 2" xfId="6654"/>
    <cellStyle name="Normal 7 9 2 3 4" xfId="4404"/>
    <cellStyle name="Normal 7 9 2 4" xfId="1404"/>
    <cellStyle name="Normal 7 9 2 4 2" xfId="4779"/>
    <cellStyle name="Normal 7 9 2 5" xfId="2529"/>
    <cellStyle name="Normal 7 9 2 5 2" xfId="5904"/>
    <cellStyle name="Normal 7 9 2 6" xfId="3654"/>
    <cellStyle name="Normal 7 9 3" xfId="466"/>
    <cellStyle name="Normal 7 9 3 2" xfId="1591"/>
    <cellStyle name="Normal 7 9 3 2 2" xfId="4966"/>
    <cellStyle name="Normal 7 9 3 3" xfId="2716"/>
    <cellStyle name="Normal 7 9 3 3 2" xfId="6091"/>
    <cellStyle name="Normal 7 9 3 4" xfId="3841"/>
    <cellStyle name="Normal 7 9 4" xfId="840"/>
    <cellStyle name="Normal 7 9 4 2" xfId="1965"/>
    <cellStyle name="Normal 7 9 4 2 2" xfId="5340"/>
    <cellStyle name="Normal 7 9 4 3" xfId="3090"/>
    <cellStyle name="Normal 7 9 4 3 2" xfId="6465"/>
    <cellStyle name="Normal 7 9 4 4" xfId="4215"/>
    <cellStyle name="Normal 7 9 5" xfId="1215"/>
    <cellStyle name="Normal 7 9 5 2" xfId="4590"/>
    <cellStyle name="Normal 7 9 6" xfId="2340"/>
    <cellStyle name="Normal 7 9 6 2" xfId="5715"/>
    <cellStyle name="Normal 7 9 7" xfId="3465"/>
    <cellStyle name="Normal 8" xfId="7"/>
    <cellStyle name="Normal 8 10" xfId="89"/>
    <cellStyle name="Normal 8 10 2" xfId="287"/>
    <cellStyle name="Normal 8 10 2 2" xfId="671"/>
    <cellStyle name="Normal 8 10 2 2 2" xfId="1796"/>
    <cellStyle name="Normal 8 10 2 2 2 2" xfId="5171"/>
    <cellStyle name="Normal 8 10 2 2 3" xfId="2921"/>
    <cellStyle name="Normal 8 10 2 2 3 2" xfId="6296"/>
    <cellStyle name="Normal 8 10 2 2 4" xfId="4046"/>
    <cellStyle name="Normal 8 10 2 3" xfId="1039"/>
    <cellStyle name="Normal 8 10 2 3 2" xfId="2164"/>
    <cellStyle name="Normal 8 10 2 3 2 2" xfId="5539"/>
    <cellStyle name="Normal 8 10 2 3 3" xfId="3289"/>
    <cellStyle name="Normal 8 10 2 3 3 2" xfId="6664"/>
    <cellStyle name="Normal 8 10 2 3 4" xfId="4414"/>
    <cellStyle name="Normal 8 10 2 4" xfId="1414"/>
    <cellStyle name="Normal 8 10 2 4 2" xfId="4789"/>
    <cellStyle name="Normal 8 10 2 5" xfId="2539"/>
    <cellStyle name="Normal 8 10 2 5 2" xfId="5914"/>
    <cellStyle name="Normal 8 10 2 6" xfId="3664"/>
    <cellStyle name="Normal 8 10 3" xfId="476"/>
    <cellStyle name="Normal 8 10 3 2" xfId="1601"/>
    <cellStyle name="Normal 8 10 3 2 2" xfId="4976"/>
    <cellStyle name="Normal 8 10 3 3" xfId="2726"/>
    <cellStyle name="Normal 8 10 3 3 2" xfId="6101"/>
    <cellStyle name="Normal 8 10 3 4" xfId="3851"/>
    <cellStyle name="Normal 8 10 4" xfId="850"/>
    <cellStyle name="Normal 8 10 4 2" xfId="1975"/>
    <cellStyle name="Normal 8 10 4 2 2" xfId="5350"/>
    <cellStyle name="Normal 8 10 4 3" xfId="3100"/>
    <cellStyle name="Normal 8 10 4 3 2" xfId="6475"/>
    <cellStyle name="Normal 8 10 4 4" xfId="4225"/>
    <cellStyle name="Normal 8 10 5" xfId="1225"/>
    <cellStyle name="Normal 8 10 5 2" xfId="4600"/>
    <cellStyle name="Normal 8 10 6" xfId="2350"/>
    <cellStyle name="Normal 8 10 6 2" xfId="5725"/>
    <cellStyle name="Normal 8 10 7" xfId="3475"/>
    <cellStyle name="Normal 8 11" xfId="98"/>
    <cellStyle name="Normal 8 11 2" xfId="296"/>
    <cellStyle name="Normal 8 11 2 2" xfId="680"/>
    <cellStyle name="Normal 8 11 2 2 2" xfId="1805"/>
    <cellStyle name="Normal 8 11 2 2 2 2" xfId="5180"/>
    <cellStyle name="Normal 8 11 2 2 3" xfId="2930"/>
    <cellStyle name="Normal 8 11 2 2 3 2" xfId="6305"/>
    <cellStyle name="Normal 8 11 2 2 4" xfId="4055"/>
    <cellStyle name="Normal 8 11 2 3" xfId="1048"/>
    <cellStyle name="Normal 8 11 2 3 2" xfId="2173"/>
    <cellStyle name="Normal 8 11 2 3 2 2" xfId="5548"/>
    <cellStyle name="Normal 8 11 2 3 3" xfId="3298"/>
    <cellStyle name="Normal 8 11 2 3 3 2" xfId="6673"/>
    <cellStyle name="Normal 8 11 2 3 4" xfId="4423"/>
    <cellStyle name="Normal 8 11 2 4" xfId="1423"/>
    <cellStyle name="Normal 8 11 2 4 2" xfId="4798"/>
    <cellStyle name="Normal 8 11 2 5" xfId="2548"/>
    <cellStyle name="Normal 8 11 2 5 2" xfId="5923"/>
    <cellStyle name="Normal 8 11 2 6" xfId="3673"/>
    <cellStyle name="Normal 8 11 3" xfId="485"/>
    <cellStyle name="Normal 8 11 3 2" xfId="1610"/>
    <cellStyle name="Normal 8 11 3 2 2" xfId="4985"/>
    <cellStyle name="Normal 8 11 3 3" xfId="2735"/>
    <cellStyle name="Normal 8 11 3 3 2" xfId="6110"/>
    <cellStyle name="Normal 8 11 3 4" xfId="3860"/>
    <cellStyle name="Normal 8 11 4" xfId="859"/>
    <cellStyle name="Normal 8 11 4 2" xfId="1984"/>
    <cellStyle name="Normal 8 11 4 2 2" xfId="5359"/>
    <cellStyle name="Normal 8 11 4 3" xfId="3109"/>
    <cellStyle name="Normal 8 11 4 3 2" xfId="6484"/>
    <cellStyle name="Normal 8 11 4 4" xfId="4234"/>
    <cellStyle name="Normal 8 11 5" xfId="1234"/>
    <cellStyle name="Normal 8 11 5 2" xfId="4609"/>
    <cellStyle name="Normal 8 11 6" xfId="2359"/>
    <cellStyle name="Normal 8 11 6 2" xfId="5734"/>
    <cellStyle name="Normal 8 11 7" xfId="3484"/>
    <cellStyle name="Normal 8 12" xfId="106"/>
    <cellStyle name="Normal 8 12 2" xfId="304"/>
    <cellStyle name="Normal 8 12 2 2" xfId="688"/>
    <cellStyle name="Normal 8 12 2 2 2" xfId="1813"/>
    <cellStyle name="Normal 8 12 2 2 2 2" xfId="5188"/>
    <cellStyle name="Normal 8 12 2 2 3" xfId="2938"/>
    <cellStyle name="Normal 8 12 2 2 3 2" xfId="6313"/>
    <cellStyle name="Normal 8 12 2 2 4" xfId="4063"/>
    <cellStyle name="Normal 8 12 2 3" xfId="1056"/>
    <cellStyle name="Normal 8 12 2 3 2" xfId="2181"/>
    <cellStyle name="Normal 8 12 2 3 2 2" xfId="5556"/>
    <cellStyle name="Normal 8 12 2 3 3" xfId="3306"/>
    <cellStyle name="Normal 8 12 2 3 3 2" xfId="6681"/>
    <cellStyle name="Normal 8 12 2 3 4" xfId="4431"/>
    <cellStyle name="Normal 8 12 2 4" xfId="1431"/>
    <cellStyle name="Normal 8 12 2 4 2" xfId="4806"/>
    <cellStyle name="Normal 8 12 2 5" xfId="2556"/>
    <cellStyle name="Normal 8 12 2 5 2" xfId="5931"/>
    <cellStyle name="Normal 8 12 2 6" xfId="3681"/>
    <cellStyle name="Normal 8 12 3" xfId="493"/>
    <cellStyle name="Normal 8 12 3 2" xfId="1618"/>
    <cellStyle name="Normal 8 12 3 2 2" xfId="4993"/>
    <cellStyle name="Normal 8 12 3 3" xfId="2743"/>
    <cellStyle name="Normal 8 12 3 3 2" xfId="6118"/>
    <cellStyle name="Normal 8 12 3 4" xfId="3868"/>
    <cellStyle name="Normal 8 12 4" xfId="867"/>
    <cellStyle name="Normal 8 12 4 2" xfId="1992"/>
    <cellStyle name="Normal 8 12 4 2 2" xfId="5367"/>
    <cellStyle name="Normal 8 12 4 3" xfId="3117"/>
    <cellStyle name="Normal 8 12 4 3 2" xfId="6492"/>
    <cellStyle name="Normal 8 12 4 4" xfId="4242"/>
    <cellStyle name="Normal 8 12 5" xfId="1242"/>
    <cellStyle name="Normal 8 12 5 2" xfId="4617"/>
    <cellStyle name="Normal 8 12 6" xfId="2367"/>
    <cellStyle name="Normal 8 12 6 2" xfId="5742"/>
    <cellStyle name="Normal 8 12 7" xfId="3492"/>
    <cellStyle name="Normal 8 13" xfId="114"/>
    <cellStyle name="Normal 8 13 2" xfId="312"/>
    <cellStyle name="Normal 8 13 2 2" xfId="696"/>
    <cellStyle name="Normal 8 13 2 2 2" xfId="1821"/>
    <cellStyle name="Normal 8 13 2 2 2 2" xfId="5196"/>
    <cellStyle name="Normal 8 13 2 2 3" xfId="2946"/>
    <cellStyle name="Normal 8 13 2 2 3 2" xfId="6321"/>
    <cellStyle name="Normal 8 13 2 2 4" xfId="4071"/>
    <cellStyle name="Normal 8 13 2 3" xfId="1064"/>
    <cellStyle name="Normal 8 13 2 3 2" xfId="2189"/>
    <cellStyle name="Normal 8 13 2 3 2 2" xfId="5564"/>
    <cellStyle name="Normal 8 13 2 3 3" xfId="3314"/>
    <cellStyle name="Normal 8 13 2 3 3 2" xfId="6689"/>
    <cellStyle name="Normal 8 13 2 3 4" xfId="4439"/>
    <cellStyle name="Normal 8 13 2 4" xfId="1439"/>
    <cellStyle name="Normal 8 13 2 4 2" xfId="4814"/>
    <cellStyle name="Normal 8 13 2 5" xfId="2564"/>
    <cellStyle name="Normal 8 13 2 5 2" xfId="5939"/>
    <cellStyle name="Normal 8 13 2 6" xfId="3689"/>
    <cellStyle name="Normal 8 13 3" xfId="501"/>
    <cellStyle name="Normal 8 13 3 2" xfId="1626"/>
    <cellStyle name="Normal 8 13 3 2 2" xfId="5001"/>
    <cellStyle name="Normal 8 13 3 3" xfId="2751"/>
    <cellStyle name="Normal 8 13 3 3 2" xfId="6126"/>
    <cellStyle name="Normal 8 13 3 4" xfId="3876"/>
    <cellStyle name="Normal 8 13 4" xfId="875"/>
    <cellStyle name="Normal 8 13 4 2" xfId="2000"/>
    <cellStyle name="Normal 8 13 4 2 2" xfId="5375"/>
    <cellStyle name="Normal 8 13 4 3" xfId="3125"/>
    <cellStyle name="Normal 8 13 4 3 2" xfId="6500"/>
    <cellStyle name="Normal 8 13 4 4" xfId="4250"/>
    <cellStyle name="Normal 8 13 5" xfId="1250"/>
    <cellStyle name="Normal 8 13 5 2" xfId="4625"/>
    <cellStyle name="Normal 8 13 6" xfId="2375"/>
    <cellStyle name="Normal 8 13 6 2" xfId="5750"/>
    <cellStyle name="Normal 8 13 7" xfId="3500"/>
    <cellStyle name="Normal 8 14" xfId="122"/>
    <cellStyle name="Normal 8 14 2" xfId="320"/>
    <cellStyle name="Normal 8 14 2 2" xfId="704"/>
    <cellStyle name="Normal 8 14 2 2 2" xfId="1829"/>
    <cellStyle name="Normal 8 14 2 2 2 2" xfId="5204"/>
    <cellStyle name="Normal 8 14 2 2 3" xfId="2954"/>
    <cellStyle name="Normal 8 14 2 2 3 2" xfId="6329"/>
    <cellStyle name="Normal 8 14 2 2 4" xfId="4079"/>
    <cellStyle name="Normal 8 14 2 3" xfId="1072"/>
    <cellStyle name="Normal 8 14 2 3 2" xfId="2197"/>
    <cellStyle name="Normal 8 14 2 3 2 2" xfId="5572"/>
    <cellStyle name="Normal 8 14 2 3 3" xfId="3322"/>
    <cellStyle name="Normal 8 14 2 3 3 2" xfId="6697"/>
    <cellStyle name="Normal 8 14 2 3 4" xfId="4447"/>
    <cellStyle name="Normal 8 14 2 4" xfId="1447"/>
    <cellStyle name="Normal 8 14 2 4 2" xfId="4822"/>
    <cellStyle name="Normal 8 14 2 5" xfId="2572"/>
    <cellStyle name="Normal 8 14 2 5 2" xfId="5947"/>
    <cellStyle name="Normal 8 14 2 6" xfId="3697"/>
    <cellStyle name="Normal 8 14 3" xfId="509"/>
    <cellStyle name="Normal 8 14 3 2" xfId="1634"/>
    <cellStyle name="Normal 8 14 3 2 2" xfId="5009"/>
    <cellStyle name="Normal 8 14 3 3" xfId="2759"/>
    <cellStyle name="Normal 8 14 3 3 2" xfId="6134"/>
    <cellStyle name="Normal 8 14 3 4" xfId="3884"/>
    <cellStyle name="Normal 8 14 4" xfId="883"/>
    <cellStyle name="Normal 8 14 4 2" xfId="2008"/>
    <cellStyle name="Normal 8 14 4 2 2" xfId="5383"/>
    <cellStyle name="Normal 8 14 4 3" xfId="3133"/>
    <cellStyle name="Normal 8 14 4 3 2" xfId="6508"/>
    <cellStyle name="Normal 8 14 4 4" xfId="4258"/>
    <cellStyle name="Normal 8 14 5" xfId="1258"/>
    <cellStyle name="Normal 8 14 5 2" xfId="4633"/>
    <cellStyle name="Normal 8 14 6" xfId="2383"/>
    <cellStyle name="Normal 8 14 6 2" xfId="5758"/>
    <cellStyle name="Normal 8 14 7" xfId="3508"/>
    <cellStyle name="Normal 8 15" xfId="130"/>
    <cellStyle name="Normal 8 15 2" xfId="328"/>
    <cellStyle name="Normal 8 15 2 2" xfId="712"/>
    <cellStyle name="Normal 8 15 2 2 2" xfId="1837"/>
    <cellStyle name="Normal 8 15 2 2 2 2" xfId="5212"/>
    <cellStyle name="Normal 8 15 2 2 3" xfId="2962"/>
    <cellStyle name="Normal 8 15 2 2 3 2" xfId="6337"/>
    <cellStyle name="Normal 8 15 2 2 4" xfId="4087"/>
    <cellStyle name="Normal 8 15 2 3" xfId="1080"/>
    <cellStyle name="Normal 8 15 2 3 2" xfId="2205"/>
    <cellStyle name="Normal 8 15 2 3 2 2" xfId="5580"/>
    <cellStyle name="Normal 8 15 2 3 3" xfId="3330"/>
    <cellStyle name="Normal 8 15 2 3 3 2" xfId="6705"/>
    <cellStyle name="Normal 8 15 2 3 4" xfId="4455"/>
    <cellStyle name="Normal 8 15 2 4" xfId="1455"/>
    <cellStyle name="Normal 8 15 2 4 2" xfId="4830"/>
    <cellStyle name="Normal 8 15 2 5" xfId="2580"/>
    <cellStyle name="Normal 8 15 2 5 2" xfId="5955"/>
    <cellStyle name="Normal 8 15 2 6" xfId="3705"/>
    <cellStyle name="Normal 8 15 3" xfId="517"/>
    <cellStyle name="Normal 8 15 3 2" xfId="1642"/>
    <cellStyle name="Normal 8 15 3 2 2" xfId="5017"/>
    <cellStyle name="Normal 8 15 3 3" xfId="2767"/>
    <cellStyle name="Normal 8 15 3 3 2" xfId="6142"/>
    <cellStyle name="Normal 8 15 3 4" xfId="3892"/>
    <cellStyle name="Normal 8 15 4" xfId="891"/>
    <cellStyle name="Normal 8 15 4 2" xfId="2016"/>
    <cellStyle name="Normal 8 15 4 2 2" xfId="5391"/>
    <cellStyle name="Normal 8 15 4 3" xfId="3141"/>
    <cellStyle name="Normal 8 15 4 3 2" xfId="6516"/>
    <cellStyle name="Normal 8 15 4 4" xfId="4266"/>
    <cellStyle name="Normal 8 15 5" xfId="1266"/>
    <cellStyle name="Normal 8 15 5 2" xfId="4641"/>
    <cellStyle name="Normal 8 15 6" xfId="2391"/>
    <cellStyle name="Normal 8 15 6 2" xfId="5766"/>
    <cellStyle name="Normal 8 15 7" xfId="3516"/>
    <cellStyle name="Normal 8 16" xfId="140"/>
    <cellStyle name="Normal 8 16 2" xfId="338"/>
    <cellStyle name="Normal 8 16 2 2" xfId="722"/>
    <cellStyle name="Normal 8 16 2 2 2" xfId="1847"/>
    <cellStyle name="Normal 8 16 2 2 2 2" xfId="5222"/>
    <cellStyle name="Normal 8 16 2 2 3" xfId="2972"/>
    <cellStyle name="Normal 8 16 2 2 3 2" xfId="6347"/>
    <cellStyle name="Normal 8 16 2 2 4" xfId="4097"/>
    <cellStyle name="Normal 8 16 2 3" xfId="1090"/>
    <cellStyle name="Normal 8 16 2 3 2" xfId="2215"/>
    <cellStyle name="Normal 8 16 2 3 2 2" xfId="5590"/>
    <cellStyle name="Normal 8 16 2 3 3" xfId="3340"/>
    <cellStyle name="Normal 8 16 2 3 3 2" xfId="6715"/>
    <cellStyle name="Normal 8 16 2 3 4" xfId="4465"/>
    <cellStyle name="Normal 8 16 2 4" xfId="1465"/>
    <cellStyle name="Normal 8 16 2 4 2" xfId="4840"/>
    <cellStyle name="Normal 8 16 2 5" xfId="2590"/>
    <cellStyle name="Normal 8 16 2 5 2" xfId="5965"/>
    <cellStyle name="Normal 8 16 2 6" xfId="3715"/>
    <cellStyle name="Normal 8 16 3" xfId="527"/>
    <cellStyle name="Normal 8 16 3 2" xfId="1652"/>
    <cellStyle name="Normal 8 16 3 2 2" xfId="5027"/>
    <cellStyle name="Normal 8 16 3 3" xfId="2777"/>
    <cellStyle name="Normal 8 16 3 3 2" xfId="6152"/>
    <cellStyle name="Normal 8 16 3 4" xfId="3902"/>
    <cellStyle name="Normal 8 16 4" xfId="901"/>
    <cellStyle name="Normal 8 16 4 2" xfId="2026"/>
    <cellStyle name="Normal 8 16 4 2 2" xfId="5401"/>
    <cellStyle name="Normal 8 16 4 3" xfId="3151"/>
    <cellStyle name="Normal 8 16 4 3 2" xfId="6526"/>
    <cellStyle name="Normal 8 16 4 4" xfId="4276"/>
    <cellStyle name="Normal 8 16 5" xfId="1276"/>
    <cellStyle name="Normal 8 16 5 2" xfId="4651"/>
    <cellStyle name="Normal 8 16 6" xfId="2401"/>
    <cellStyle name="Normal 8 16 6 2" xfId="5776"/>
    <cellStyle name="Normal 8 16 7" xfId="3526"/>
    <cellStyle name="Normal 8 17" xfId="149"/>
    <cellStyle name="Normal 8 17 2" xfId="347"/>
    <cellStyle name="Normal 8 17 2 2" xfId="731"/>
    <cellStyle name="Normal 8 17 2 2 2" xfId="1856"/>
    <cellStyle name="Normal 8 17 2 2 2 2" xfId="5231"/>
    <cellStyle name="Normal 8 17 2 2 3" xfId="2981"/>
    <cellStyle name="Normal 8 17 2 2 3 2" xfId="6356"/>
    <cellStyle name="Normal 8 17 2 2 4" xfId="4106"/>
    <cellStyle name="Normal 8 17 2 3" xfId="1099"/>
    <cellStyle name="Normal 8 17 2 3 2" xfId="2224"/>
    <cellStyle name="Normal 8 17 2 3 2 2" xfId="5599"/>
    <cellStyle name="Normal 8 17 2 3 3" xfId="3349"/>
    <cellStyle name="Normal 8 17 2 3 3 2" xfId="6724"/>
    <cellStyle name="Normal 8 17 2 3 4" xfId="4474"/>
    <cellStyle name="Normal 8 17 2 4" xfId="1474"/>
    <cellStyle name="Normal 8 17 2 4 2" xfId="4849"/>
    <cellStyle name="Normal 8 17 2 5" xfId="2599"/>
    <cellStyle name="Normal 8 17 2 5 2" xfId="5974"/>
    <cellStyle name="Normal 8 17 2 6" xfId="3724"/>
    <cellStyle name="Normal 8 17 3" xfId="536"/>
    <cellStyle name="Normal 8 17 3 2" xfId="1661"/>
    <cellStyle name="Normal 8 17 3 2 2" xfId="5036"/>
    <cellStyle name="Normal 8 17 3 3" xfId="2786"/>
    <cellStyle name="Normal 8 17 3 3 2" xfId="6161"/>
    <cellStyle name="Normal 8 17 3 4" xfId="3911"/>
    <cellStyle name="Normal 8 17 4" xfId="910"/>
    <cellStyle name="Normal 8 17 4 2" xfId="2035"/>
    <cellStyle name="Normal 8 17 4 2 2" xfId="5410"/>
    <cellStyle name="Normal 8 17 4 3" xfId="3160"/>
    <cellStyle name="Normal 8 17 4 3 2" xfId="6535"/>
    <cellStyle name="Normal 8 17 4 4" xfId="4285"/>
    <cellStyle name="Normal 8 17 5" xfId="1285"/>
    <cellStyle name="Normal 8 17 5 2" xfId="4660"/>
    <cellStyle name="Normal 8 17 6" xfId="2410"/>
    <cellStyle name="Normal 8 17 6 2" xfId="5785"/>
    <cellStyle name="Normal 8 17 7" xfId="3535"/>
    <cellStyle name="Normal 8 18" xfId="157"/>
    <cellStyle name="Normal 8 18 2" xfId="355"/>
    <cellStyle name="Normal 8 18 2 2" xfId="739"/>
    <cellStyle name="Normal 8 18 2 2 2" xfId="1864"/>
    <cellStyle name="Normal 8 18 2 2 2 2" xfId="5239"/>
    <cellStyle name="Normal 8 18 2 2 3" xfId="2989"/>
    <cellStyle name="Normal 8 18 2 2 3 2" xfId="6364"/>
    <cellStyle name="Normal 8 18 2 2 4" xfId="4114"/>
    <cellStyle name="Normal 8 18 2 3" xfId="1107"/>
    <cellStyle name="Normal 8 18 2 3 2" xfId="2232"/>
    <cellStyle name="Normal 8 18 2 3 2 2" xfId="5607"/>
    <cellStyle name="Normal 8 18 2 3 3" xfId="3357"/>
    <cellStyle name="Normal 8 18 2 3 3 2" xfId="6732"/>
    <cellStyle name="Normal 8 18 2 3 4" xfId="4482"/>
    <cellStyle name="Normal 8 18 2 4" xfId="1482"/>
    <cellStyle name="Normal 8 18 2 4 2" xfId="4857"/>
    <cellStyle name="Normal 8 18 2 5" xfId="2607"/>
    <cellStyle name="Normal 8 18 2 5 2" xfId="5982"/>
    <cellStyle name="Normal 8 18 2 6" xfId="3732"/>
    <cellStyle name="Normal 8 18 3" xfId="544"/>
    <cellStyle name="Normal 8 18 3 2" xfId="1669"/>
    <cellStyle name="Normal 8 18 3 2 2" xfId="5044"/>
    <cellStyle name="Normal 8 18 3 3" xfId="2794"/>
    <cellStyle name="Normal 8 18 3 3 2" xfId="6169"/>
    <cellStyle name="Normal 8 18 3 4" xfId="3919"/>
    <cellStyle name="Normal 8 18 4" xfId="918"/>
    <cellStyle name="Normal 8 18 4 2" xfId="2043"/>
    <cellStyle name="Normal 8 18 4 2 2" xfId="5418"/>
    <cellStyle name="Normal 8 18 4 3" xfId="3168"/>
    <cellStyle name="Normal 8 18 4 3 2" xfId="6543"/>
    <cellStyle name="Normal 8 18 4 4" xfId="4293"/>
    <cellStyle name="Normal 8 18 5" xfId="1293"/>
    <cellStyle name="Normal 8 18 5 2" xfId="4668"/>
    <cellStyle name="Normal 8 18 6" xfId="2418"/>
    <cellStyle name="Normal 8 18 6 2" xfId="5793"/>
    <cellStyle name="Normal 8 18 7" xfId="3543"/>
    <cellStyle name="Normal 8 19" xfId="166"/>
    <cellStyle name="Normal 8 19 2" xfId="364"/>
    <cellStyle name="Normal 8 19 2 2" xfId="748"/>
    <cellStyle name="Normal 8 19 2 2 2" xfId="1873"/>
    <cellStyle name="Normal 8 19 2 2 2 2" xfId="5248"/>
    <cellStyle name="Normal 8 19 2 2 3" xfId="2998"/>
    <cellStyle name="Normal 8 19 2 2 3 2" xfId="6373"/>
    <cellStyle name="Normal 8 19 2 2 4" xfId="4123"/>
    <cellStyle name="Normal 8 19 2 3" xfId="1116"/>
    <cellStyle name="Normal 8 19 2 3 2" xfId="2241"/>
    <cellStyle name="Normal 8 19 2 3 2 2" xfId="5616"/>
    <cellStyle name="Normal 8 19 2 3 3" xfId="3366"/>
    <cellStyle name="Normal 8 19 2 3 3 2" xfId="6741"/>
    <cellStyle name="Normal 8 19 2 3 4" xfId="4491"/>
    <cellStyle name="Normal 8 19 2 4" xfId="1491"/>
    <cellStyle name="Normal 8 19 2 4 2" xfId="4866"/>
    <cellStyle name="Normal 8 19 2 5" xfId="2616"/>
    <cellStyle name="Normal 8 19 2 5 2" xfId="5991"/>
    <cellStyle name="Normal 8 19 2 6" xfId="3741"/>
    <cellStyle name="Normal 8 19 3" xfId="553"/>
    <cellStyle name="Normal 8 19 3 2" xfId="1678"/>
    <cellStyle name="Normal 8 19 3 2 2" xfId="5053"/>
    <cellStyle name="Normal 8 19 3 3" xfId="2803"/>
    <cellStyle name="Normal 8 19 3 3 2" xfId="6178"/>
    <cellStyle name="Normal 8 19 3 4" xfId="3928"/>
    <cellStyle name="Normal 8 19 4" xfId="927"/>
    <cellStyle name="Normal 8 19 4 2" xfId="2052"/>
    <cellStyle name="Normal 8 19 4 2 2" xfId="5427"/>
    <cellStyle name="Normal 8 19 4 3" xfId="3177"/>
    <cellStyle name="Normal 8 19 4 3 2" xfId="6552"/>
    <cellStyle name="Normal 8 19 4 4" xfId="4302"/>
    <cellStyle name="Normal 8 19 5" xfId="1302"/>
    <cellStyle name="Normal 8 19 5 2" xfId="4677"/>
    <cellStyle name="Normal 8 19 6" xfId="2427"/>
    <cellStyle name="Normal 8 19 6 2" xfId="5802"/>
    <cellStyle name="Normal 8 19 7" xfId="3552"/>
    <cellStyle name="Normal 8 2" xfId="16"/>
    <cellStyle name="Normal 8 2 2" xfId="214"/>
    <cellStyle name="Normal 8 2 2 2" xfId="598"/>
    <cellStyle name="Normal 8 2 2 2 2" xfId="1723"/>
    <cellStyle name="Normal 8 2 2 2 2 2" xfId="5098"/>
    <cellStyle name="Normal 8 2 2 2 3" xfId="2848"/>
    <cellStyle name="Normal 8 2 2 2 3 2" xfId="6223"/>
    <cellStyle name="Normal 8 2 2 2 4" xfId="3973"/>
    <cellStyle name="Normal 8 2 2 3" xfId="966"/>
    <cellStyle name="Normal 8 2 2 3 2" xfId="2091"/>
    <cellStyle name="Normal 8 2 2 3 2 2" xfId="5466"/>
    <cellStyle name="Normal 8 2 2 3 3" xfId="3216"/>
    <cellStyle name="Normal 8 2 2 3 3 2" xfId="6591"/>
    <cellStyle name="Normal 8 2 2 3 4" xfId="4341"/>
    <cellStyle name="Normal 8 2 2 4" xfId="1341"/>
    <cellStyle name="Normal 8 2 2 4 2" xfId="4716"/>
    <cellStyle name="Normal 8 2 2 5" xfId="2466"/>
    <cellStyle name="Normal 8 2 2 5 2" xfId="5841"/>
    <cellStyle name="Normal 8 2 2 6" xfId="3591"/>
    <cellStyle name="Normal 8 2 3" xfId="403"/>
    <cellStyle name="Normal 8 2 3 2" xfId="1528"/>
    <cellStyle name="Normal 8 2 3 2 2" xfId="4903"/>
    <cellStyle name="Normal 8 2 3 3" xfId="2653"/>
    <cellStyle name="Normal 8 2 3 3 2" xfId="6028"/>
    <cellStyle name="Normal 8 2 3 4" xfId="3778"/>
    <cellStyle name="Normal 8 2 4" xfId="777"/>
    <cellStyle name="Normal 8 2 4 2" xfId="1902"/>
    <cellStyle name="Normal 8 2 4 2 2" xfId="5277"/>
    <cellStyle name="Normal 8 2 4 3" xfId="3027"/>
    <cellStyle name="Normal 8 2 4 3 2" xfId="6402"/>
    <cellStyle name="Normal 8 2 4 4" xfId="4152"/>
    <cellStyle name="Normal 8 2 5" xfId="1152"/>
    <cellStyle name="Normal 8 2 5 2" xfId="4527"/>
    <cellStyle name="Normal 8 2 6" xfId="2277"/>
    <cellStyle name="Normal 8 2 6 2" xfId="5652"/>
    <cellStyle name="Normal 8 2 7" xfId="3402"/>
    <cellStyle name="Normal 8 20" xfId="204"/>
    <cellStyle name="Normal 8 20 2" xfId="588"/>
    <cellStyle name="Normal 8 20 2 2" xfId="1713"/>
    <cellStyle name="Normal 8 20 2 2 2" xfId="5088"/>
    <cellStyle name="Normal 8 20 2 3" xfId="2838"/>
    <cellStyle name="Normal 8 20 2 3 2" xfId="6213"/>
    <cellStyle name="Normal 8 20 2 4" xfId="3963"/>
    <cellStyle name="Normal 8 20 3" xfId="956"/>
    <cellStyle name="Normal 8 20 3 2" xfId="2081"/>
    <cellStyle name="Normal 8 20 3 2 2" xfId="5456"/>
    <cellStyle name="Normal 8 20 3 3" xfId="3206"/>
    <cellStyle name="Normal 8 20 3 3 2" xfId="6581"/>
    <cellStyle name="Normal 8 20 3 4" xfId="4331"/>
    <cellStyle name="Normal 8 20 4" xfId="1331"/>
    <cellStyle name="Normal 8 20 4 2" xfId="4706"/>
    <cellStyle name="Normal 8 20 5" xfId="2456"/>
    <cellStyle name="Normal 8 20 5 2" xfId="5831"/>
    <cellStyle name="Normal 8 20 6" xfId="3581"/>
    <cellStyle name="Normal 8 21" xfId="394"/>
    <cellStyle name="Normal 8 21 2" xfId="1519"/>
    <cellStyle name="Normal 8 21 2 2" xfId="4894"/>
    <cellStyle name="Normal 8 21 3" xfId="2644"/>
    <cellStyle name="Normal 8 21 3 2" xfId="6019"/>
    <cellStyle name="Normal 8 21 4" xfId="3769"/>
    <cellStyle name="Normal 8 22" xfId="769"/>
    <cellStyle name="Normal 8 22 2" xfId="1894"/>
    <cellStyle name="Normal 8 22 2 2" xfId="5269"/>
    <cellStyle name="Normal 8 22 3" xfId="3019"/>
    <cellStyle name="Normal 8 22 3 2" xfId="6394"/>
    <cellStyle name="Normal 8 22 4" xfId="4144"/>
    <cellStyle name="Normal 8 23" xfId="1143"/>
    <cellStyle name="Normal 8 23 2" xfId="4518"/>
    <cellStyle name="Normal 8 24" xfId="2269"/>
    <cellStyle name="Normal 8 24 2" xfId="5643"/>
    <cellStyle name="Normal 8 25" xfId="3393"/>
    <cellStyle name="Normal 8 3" xfId="26"/>
    <cellStyle name="Normal 8 3 2" xfId="224"/>
    <cellStyle name="Normal 8 3 2 2" xfId="608"/>
    <cellStyle name="Normal 8 3 2 2 2" xfId="1733"/>
    <cellStyle name="Normal 8 3 2 2 2 2" xfId="5108"/>
    <cellStyle name="Normal 8 3 2 2 3" xfId="2858"/>
    <cellStyle name="Normal 8 3 2 2 3 2" xfId="6233"/>
    <cellStyle name="Normal 8 3 2 2 4" xfId="3983"/>
    <cellStyle name="Normal 8 3 2 3" xfId="976"/>
    <cellStyle name="Normal 8 3 2 3 2" xfId="2101"/>
    <cellStyle name="Normal 8 3 2 3 2 2" xfId="5476"/>
    <cellStyle name="Normal 8 3 2 3 3" xfId="3226"/>
    <cellStyle name="Normal 8 3 2 3 3 2" xfId="6601"/>
    <cellStyle name="Normal 8 3 2 3 4" xfId="4351"/>
    <cellStyle name="Normal 8 3 2 4" xfId="1351"/>
    <cellStyle name="Normal 8 3 2 4 2" xfId="4726"/>
    <cellStyle name="Normal 8 3 2 5" xfId="2476"/>
    <cellStyle name="Normal 8 3 2 5 2" xfId="5851"/>
    <cellStyle name="Normal 8 3 2 6" xfId="3601"/>
    <cellStyle name="Normal 8 3 3" xfId="413"/>
    <cellStyle name="Normal 8 3 3 2" xfId="1538"/>
    <cellStyle name="Normal 8 3 3 2 2" xfId="4913"/>
    <cellStyle name="Normal 8 3 3 3" xfId="2663"/>
    <cellStyle name="Normal 8 3 3 3 2" xfId="6038"/>
    <cellStyle name="Normal 8 3 3 4" xfId="3788"/>
    <cellStyle name="Normal 8 3 4" xfId="787"/>
    <cellStyle name="Normal 8 3 4 2" xfId="1912"/>
    <cellStyle name="Normal 8 3 4 2 2" xfId="5287"/>
    <cellStyle name="Normal 8 3 4 3" xfId="3037"/>
    <cellStyle name="Normal 8 3 4 3 2" xfId="6412"/>
    <cellStyle name="Normal 8 3 4 4" xfId="4162"/>
    <cellStyle name="Normal 8 3 5" xfId="1162"/>
    <cellStyle name="Normal 8 3 5 2" xfId="4537"/>
    <cellStyle name="Normal 8 3 6" xfId="2287"/>
    <cellStyle name="Normal 8 3 6 2" xfId="5662"/>
    <cellStyle name="Normal 8 3 7" xfId="3412"/>
    <cellStyle name="Normal 8 4" xfId="35"/>
    <cellStyle name="Normal 8 4 2" xfId="233"/>
    <cellStyle name="Normal 8 4 2 2" xfId="617"/>
    <cellStyle name="Normal 8 4 2 2 2" xfId="1742"/>
    <cellStyle name="Normal 8 4 2 2 2 2" xfId="5117"/>
    <cellStyle name="Normal 8 4 2 2 3" xfId="2867"/>
    <cellStyle name="Normal 8 4 2 2 3 2" xfId="6242"/>
    <cellStyle name="Normal 8 4 2 2 4" xfId="3992"/>
    <cellStyle name="Normal 8 4 2 3" xfId="985"/>
    <cellStyle name="Normal 8 4 2 3 2" xfId="2110"/>
    <cellStyle name="Normal 8 4 2 3 2 2" xfId="5485"/>
    <cellStyle name="Normal 8 4 2 3 3" xfId="3235"/>
    <cellStyle name="Normal 8 4 2 3 3 2" xfId="6610"/>
    <cellStyle name="Normal 8 4 2 3 4" xfId="4360"/>
    <cellStyle name="Normal 8 4 2 4" xfId="1360"/>
    <cellStyle name="Normal 8 4 2 4 2" xfId="4735"/>
    <cellStyle name="Normal 8 4 2 5" xfId="2485"/>
    <cellStyle name="Normal 8 4 2 5 2" xfId="5860"/>
    <cellStyle name="Normal 8 4 2 6" xfId="3610"/>
    <cellStyle name="Normal 8 4 3" xfId="422"/>
    <cellStyle name="Normal 8 4 3 2" xfId="1547"/>
    <cellStyle name="Normal 8 4 3 2 2" xfId="4922"/>
    <cellStyle name="Normal 8 4 3 3" xfId="2672"/>
    <cellStyle name="Normal 8 4 3 3 2" xfId="6047"/>
    <cellStyle name="Normal 8 4 3 4" xfId="3797"/>
    <cellStyle name="Normal 8 4 4" xfId="796"/>
    <cellStyle name="Normal 8 4 4 2" xfId="1921"/>
    <cellStyle name="Normal 8 4 4 2 2" xfId="5296"/>
    <cellStyle name="Normal 8 4 4 3" xfId="3046"/>
    <cellStyle name="Normal 8 4 4 3 2" xfId="6421"/>
    <cellStyle name="Normal 8 4 4 4" xfId="4171"/>
    <cellStyle name="Normal 8 4 5" xfId="1171"/>
    <cellStyle name="Normal 8 4 5 2" xfId="4546"/>
    <cellStyle name="Normal 8 4 6" xfId="2296"/>
    <cellStyle name="Normal 8 4 6 2" xfId="5671"/>
    <cellStyle name="Normal 8 4 7" xfId="3421"/>
    <cellStyle name="Normal 8 5" xfId="44"/>
    <cellStyle name="Normal 8 5 2" xfId="242"/>
    <cellStyle name="Normal 8 5 2 2" xfId="626"/>
    <cellStyle name="Normal 8 5 2 2 2" xfId="1751"/>
    <cellStyle name="Normal 8 5 2 2 2 2" xfId="5126"/>
    <cellStyle name="Normal 8 5 2 2 3" xfId="2876"/>
    <cellStyle name="Normal 8 5 2 2 3 2" xfId="6251"/>
    <cellStyle name="Normal 8 5 2 2 4" xfId="4001"/>
    <cellStyle name="Normal 8 5 2 3" xfId="994"/>
    <cellStyle name="Normal 8 5 2 3 2" xfId="2119"/>
    <cellStyle name="Normal 8 5 2 3 2 2" xfId="5494"/>
    <cellStyle name="Normal 8 5 2 3 3" xfId="3244"/>
    <cellStyle name="Normal 8 5 2 3 3 2" xfId="6619"/>
    <cellStyle name="Normal 8 5 2 3 4" xfId="4369"/>
    <cellStyle name="Normal 8 5 2 4" xfId="1369"/>
    <cellStyle name="Normal 8 5 2 4 2" xfId="4744"/>
    <cellStyle name="Normal 8 5 2 5" xfId="2494"/>
    <cellStyle name="Normal 8 5 2 5 2" xfId="5869"/>
    <cellStyle name="Normal 8 5 2 6" xfId="3619"/>
    <cellStyle name="Normal 8 5 3" xfId="431"/>
    <cellStyle name="Normal 8 5 3 2" xfId="1556"/>
    <cellStyle name="Normal 8 5 3 2 2" xfId="4931"/>
    <cellStyle name="Normal 8 5 3 3" xfId="2681"/>
    <cellStyle name="Normal 8 5 3 3 2" xfId="6056"/>
    <cellStyle name="Normal 8 5 3 4" xfId="3806"/>
    <cellStyle name="Normal 8 5 4" xfId="805"/>
    <cellStyle name="Normal 8 5 4 2" xfId="1930"/>
    <cellStyle name="Normal 8 5 4 2 2" xfId="5305"/>
    <cellStyle name="Normal 8 5 4 3" xfId="3055"/>
    <cellStyle name="Normal 8 5 4 3 2" xfId="6430"/>
    <cellStyle name="Normal 8 5 4 4" xfId="4180"/>
    <cellStyle name="Normal 8 5 5" xfId="1180"/>
    <cellStyle name="Normal 8 5 5 2" xfId="4555"/>
    <cellStyle name="Normal 8 5 6" xfId="2305"/>
    <cellStyle name="Normal 8 5 6 2" xfId="5680"/>
    <cellStyle name="Normal 8 5 7" xfId="3430"/>
    <cellStyle name="Normal 8 6" xfId="53"/>
    <cellStyle name="Normal 8 6 2" xfId="251"/>
    <cellStyle name="Normal 8 6 2 2" xfId="635"/>
    <cellStyle name="Normal 8 6 2 2 2" xfId="1760"/>
    <cellStyle name="Normal 8 6 2 2 2 2" xfId="5135"/>
    <cellStyle name="Normal 8 6 2 2 3" xfId="2885"/>
    <cellStyle name="Normal 8 6 2 2 3 2" xfId="6260"/>
    <cellStyle name="Normal 8 6 2 2 4" xfId="4010"/>
    <cellStyle name="Normal 8 6 2 3" xfId="1003"/>
    <cellStyle name="Normal 8 6 2 3 2" xfId="2128"/>
    <cellStyle name="Normal 8 6 2 3 2 2" xfId="5503"/>
    <cellStyle name="Normal 8 6 2 3 3" xfId="3253"/>
    <cellStyle name="Normal 8 6 2 3 3 2" xfId="6628"/>
    <cellStyle name="Normal 8 6 2 3 4" xfId="4378"/>
    <cellStyle name="Normal 8 6 2 4" xfId="1378"/>
    <cellStyle name="Normal 8 6 2 4 2" xfId="4753"/>
    <cellStyle name="Normal 8 6 2 5" xfId="2503"/>
    <cellStyle name="Normal 8 6 2 5 2" xfId="5878"/>
    <cellStyle name="Normal 8 6 2 6" xfId="3628"/>
    <cellStyle name="Normal 8 6 3" xfId="440"/>
    <cellStyle name="Normal 8 6 3 2" xfId="1565"/>
    <cellStyle name="Normal 8 6 3 2 2" xfId="4940"/>
    <cellStyle name="Normal 8 6 3 3" xfId="2690"/>
    <cellStyle name="Normal 8 6 3 3 2" xfId="6065"/>
    <cellStyle name="Normal 8 6 3 4" xfId="3815"/>
    <cellStyle name="Normal 8 6 4" xfId="814"/>
    <cellStyle name="Normal 8 6 4 2" xfId="1939"/>
    <cellStyle name="Normal 8 6 4 2 2" xfId="5314"/>
    <cellStyle name="Normal 8 6 4 3" xfId="3064"/>
    <cellStyle name="Normal 8 6 4 3 2" xfId="6439"/>
    <cellStyle name="Normal 8 6 4 4" xfId="4189"/>
    <cellStyle name="Normal 8 6 5" xfId="1189"/>
    <cellStyle name="Normal 8 6 5 2" xfId="4564"/>
    <cellStyle name="Normal 8 6 6" xfId="2314"/>
    <cellStyle name="Normal 8 6 6 2" xfId="5689"/>
    <cellStyle name="Normal 8 6 7" xfId="3439"/>
    <cellStyle name="Normal 8 7" xfId="61"/>
    <cellStyle name="Normal 8 7 2" xfId="259"/>
    <cellStyle name="Normal 8 7 2 2" xfId="643"/>
    <cellStyle name="Normal 8 7 2 2 2" xfId="1768"/>
    <cellStyle name="Normal 8 7 2 2 2 2" xfId="5143"/>
    <cellStyle name="Normal 8 7 2 2 3" xfId="2893"/>
    <cellStyle name="Normal 8 7 2 2 3 2" xfId="6268"/>
    <cellStyle name="Normal 8 7 2 2 4" xfId="4018"/>
    <cellStyle name="Normal 8 7 2 3" xfId="1011"/>
    <cellStyle name="Normal 8 7 2 3 2" xfId="2136"/>
    <cellStyle name="Normal 8 7 2 3 2 2" xfId="5511"/>
    <cellStyle name="Normal 8 7 2 3 3" xfId="3261"/>
    <cellStyle name="Normal 8 7 2 3 3 2" xfId="6636"/>
    <cellStyle name="Normal 8 7 2 3 4" xfId="4386"/>
    <cellStyle name="Normal 8 7 2 4" xfId="1386"/>
    <cellStyle name="Normal 8 7 2 4 2" xfId="4761"/>
    <cellStyle name="Normal 8 7 2 5" xfId="2511"/>
    <cellStyle name="Normal 8 7 2 5 2" xfId="5886"/>
    <cellStyle name="Normal 8 7 2 6" xfId="3636"/>
    <cellStyle name="Normal 8 7 3" xfId="448"/>
    <cellStyle name="Normal 8 7 3 2" xfId="1573"/>
    <cellStyle name="Normal 8 7 3 2 2" xfId="4948"/>
    <cellStyle name="Normal 8 7 3 3" xfId="2698"/>
    <cellStyle name="Normal 8 7 3 3 2" xfId="6073"/>
    <cellStyle name="Normal 8 7 3 4" xfId="3823"/>
    <cellStyle name="Normal 8 7 4" xfId="822"/>
    <cellStyle name="Normal 8 7 4 2" xfId="1947"/>
    <cellStyle name="Normal 8 7 4 2 2" xfId="5322"/>
    <cellStyle name="Normal 8 7 4 3" xfId="3072"/>
    <cellStyle name="Normal 8 7 4 3 2" xfId="6447"/>
    <cellStyle name="Normal 8 7 4 4" xfId="4197"/>
    <cellStyle name="Normal 8 7 5" xfId="1197"/>
    <cellStyle name="Normal 8 7 5 2" xfId="4572"/>
    <cellStyle name="Normal 8 7 6" xfId="2322"/>
    <cellStyle name="Normal 8 7 6 2" xfId="5697"/>
    <cellStyle name="Normal 8 7 7" xfId="3447"/>
    <cellStyle name="Normal 8 8" xfId="71"/>
    <cellStyle name="Normal 8 8 2" xfId="269"/>
    <cellStyle name="Normal 8 8 2 2" xfId="653"/>
    <cellStyle name="Normal 8 8 2 2 2" xfId="1778"/>
    <cellStyle name="Normal 8 8 2 2 2 2" xfId="5153"/>
    <cellStyle name="Normal 8 8 2 2 3" xfId="2903"/>
    <cellStyle name="Normal 8 8 2 2 3 2" xfId="6278"/>
    <cellStyle name="Normal 8 8 2 2 4" xfId="4028"/>
    <cellStyle name="Normal 8 8 2 3" xfId="1021"/>
    <cellStyle name="Normal 8 8 2 3 2" xfId="2146"/>
    <cellStyle name="Normal 8 8 2 3 2 2" xfId="5521"/>
    <cellStyle name="Normal 8 8 2 3 3" xfId="3271"/>
    <cellStyle name="Normal 8 8 2 3 3 2" xfId="6646"/>
    <cellStyle name="Normal 8 8 2 3 4" xfId="4396"/>
    <cellStyle name="Normal 8 8 2 4" xfId="1396"/>
    <cellStyle name="Normal 8 8 2 4 2" xfId="4771"/>
    <cellStyle name="Normal 8 8 2 5" xfId="2521"/>
    <cellStyle name="Normal 8 8 2 5 2" xfId="5896"/>
    <cellStyle name="Normal 8 8 2 6" xfId="3646"/>
    <cellStyle name="Normal 8 8 3" xfId="458"/>
    <cellStyle name="Normal 8 8 3 2" xfId="1583"/>
    <cellStyle name="Normal 8 8 3 2 2" xfId="4958"/>
    <cellStyle name="Normal 8 8 3 3" xfId="2708"/>
    <cellStyle name="Normal 8 8 3 3 2" xfId="6083"/>
    <cellStyle name="Normal 8 8 3 4" xfId="3833"/>
    <cellStyle name="Normal 8 8 4" xfId="832"/>
    <cellStyle name="Normal 8 8 4 2" xfId="1957"/>
    <cellStyle name="Normal 8 8 4 2 2" xfId="5332"/>
    <cellStyle name="Normal 8 8 4 3" xfId="3082"/>
    <cellStyle name="Normal 8 8 4 3 2" xfId="6457"/>
    <cellStyle name="Normal 8 8 4 4" xfId="4207"/>
    <cellStyle name="Normal 8 8 5" xfId="1207"/>
    <cellStyle name="Normal 8 8 5 2" xfId="4582"/>
    <cellStyle name="Normal 8 8 6" xfId="2332"/>
    <cellStyle name="Normal 8 8 6 2" xfId="5707"/>
    <cellStyle name="Normal 8 8 7" xfId="3457"/>
    <cellStyle name="Normal 8 9" xfId="80"/>
    <cellStyle name="Normal 8 9 2" xfId="278"/>
    <cellStyle name="Normal 8 9 2 2" xfId="662"/>
    <cellStyle name="Normal 8 9 2 2 2" xfId="1787"/>
    <cellStyle name="Normal 8 9 2 2 2 2" xfId="5162"/>
    <cellStyle name="Normal 8 9 2 2 3" xfId="2912"/>
    <cellStyle name="Normal 8 9 2 2 3 2" xfId="6287"/>
    <cellStyle name="Normal 8 9 2 2 4" xfId="4037"/>
    <cellStyle name="Normal 8 9 2 3" xfId="1030"/>
    <cellStyle name="Normal 8 9 2 3 2" xfId="2155"/>
    <cellStyle name="Normal 8 9 2 3 2 2" xfId="5530"/>
    <cellStyle name="Normal 8 9 2 3 3" xfId="3280"/>
    <cellStyle name="Normal 8 9 2 3 3 2" xfId="6655"/>
    <cellStyle name="Normal 8 9 2 3 4" xfId="4405"/>
    <cellStyle name="Normal 8 9 2 4" xfId="1405"/>
    <cellStyle name="Normal 8 9 2 4 2" xfId="4780"/>
    <cellStyle name="Normal 8 9 2 5" xfId="2530"/>
    <cellStyle name="Normal 8 9 2 5 2" xfId="5905"/>
    <cellStyle name="Normal 8 9 2 6" xfId="3655"/>
    <cellStyle name="Normal 8 9 3" xfId="467"/>
    <cellStyle name="Normal 8 9 3 2" xfId="1592"/>
    <cellStyle name="Normal 8 9 3 2 2" xfId="4967"/>
    <cellStyle name="Normal 8 9 3 3" xfId="2717"/>
    <cellStyle name="Normal 8 9 3 3 2" xfId="6092"/>
    <cellStyle name="Normal 8 9 3 4" xfId="3842"/>
    <cellStyle name="Normal 8 9 4" xfId="841"/>
    <cellStyle name="Normal 8 9 4 2" xfId="1966"/>
    <cellStyle name="Normal 8 9 4 2 2" xfId="5341"/>
    <cellStyle name="Normal 8 9 4 3" xfId="3091"/>
    <cellStyle name="Normal 8 9 4 3 2" xfId="6466"/>
    <cellStyle name="Normal 8 9 4 4" xfId="4216"/>
    <cellStyle name="Normal 8 9 5" xfId="1216"/>
    <cellStyle name="Normal 8 9 5 2" xfId="4591"/>
    <cellStyle name="Normal 8 9 6" xfId="2341"/>
    <cellStyle name="Normal 8 9 6 2" xfId="5716"/>
    <cellStyle name="Normal 8 9 7" xfId="3466"/>
    <cellStyle name="Normal 9" xfId="8"/>
    <cellStyle name="Normal 9 10" xfId="90"/>
    <cellStyle name="Normal 9 10 2" xfId="288"/>
    <cellStyle name="Normal 9 10 2 2" xfId="672"/>
    <cellStyle name="Normal 9 10 2 2 2" xfId="1797"/>
    <cellStyle name="Normal 9 10 2 2 2 2" xfId="5172"/>
    <cellStyle name="Normal 9 10 2 2 3" xfId="2922"/>
    <cellStyle name="Normal 9 10 2 2 3 2" xfId="6297"/>
    <cellStyle name="Normal 9 10 2 2 4" xfId="4047"/>
    <cellStyle name="Normal 9 10 2 3" xfId="1040"/>
    <cellStyle name="Normal 9 10 2 3 2" xfId="2165"/>
    <cellStyle name="Normal 9 10 2 3 2 2" xfId="5540"/>
    <cellStyle name="Normal 9 10 2 3 3" xfId="3290"/>
    <cellStyle name="Normal 9 10 2 3 3 2" xfId="6665"/>
    <cellStyle name="Normal 9 10 2 3 4" xfId="4415"/>
    <cellStyle name="Normal 9 10 2 4" xfId="1415"/>
    <cellStyle name="Normal 9 10 2 4 2" xfId="4790"/>
    <cellStyle name="Normal 9 10 2 5" xfId="2540"/>
    <cellStyle name="Normal 9 10 2 5 2" xfId="5915"/>
    <cellStyle name="Normal 9 10 2 6" xfId="3665"/>
    <cellStyle name="Normal 9 10 3" xfId="477"/>
    <cellStyle name="Normal 9 10 3 2" xfId="1602"/>
    <cellStyle name="Normal 9 10 3 2 2" xfId="4977"/>
    <cellStyle name="Normal 9 10 3 3" xfId="2727"/>
    <cellStyle name="Normal 9 10 3 3 2" xfId="6102"/>
    <cellStyle name="Normal 9 10 3 4" xfId="3852"/>
    <cellStyle name="Normal 9 10 4" xfId="851"/>
    <cellStyle name="Normal 9 10 4 2" xfId="1976"/>
    <cellStyle name="Normal 9 10 4 2 2" xfId="5351"/>
    <cellStyle name="Normal 9 10 4 3" xfId="3101"/>
    <cellStyle name="Normal 9 10 4 3 2" xfId="6476"/>
    <cellStyle name="Normal 9 10 4 4" xfId="4226"/>
    <cellStyle name="Normal 9 10 5" xfId="1226"/>
    <cellStyle name="Normal 9 10 5 2" xfId="4601"/>
    <cellStyle name="Normal 9 10 6" xfId="2351"/>
    <cellStyle name="Normal 9 10 6 2" xfId="5726"/>
    <cellStyle name="Normal 9 10 7" xfId="3476"/>
    <cellStyle name="Normal 9 11" xfId="99"/>
    <cellStyle name="Normal 9 11 2" xfId="297"/>
    <cellStyle name="Normal 9 11 2 2" xfId="681"/>
    <cellStyle name="Normal 9 11 2 2 2" xfId="1806"/>
    <cellStyle name="Normal 9 11 2 2 2 2" xfId="5181"/>
    <cellStyle name="Normal 9 11 2 2 3" xfId="2931"/>
    <cellStyle name="Normal 9 11 2 2 3 2" xfId="6306"/>
    <cellStyle name="Normal 9 11 2 2 4" xfId="4056"/>
    <cellStyle name="Normal 9 11 2 3" xfId="1049"/>
    <cellStyle name="Normal 9 11 2 3 2" xfId="2174"/>
    <cellStyle name="Normal 9 11 2 3 2 2" xfId="5549"/>
    <cellStyle name="Normal 9 11 2 3 3" xfId="3299"/>
    <cellStyle name="Normal 9 11 2 3 3 2" xfId="6674"/>
    <cellStyle name="Normal 9 11 2 3 4" xfId="4424"/>
    <cellStyle name="Normal 9 11 2 4" xfId="1424"/>
    <cellStyle name="Normal 9 11 2 4 2" xfId="4799"/>
    <cellStyle name="Normal 9 11 2 5" xfId="2549"/>
    <cellStyle name="Normal 9 11 2 5 2" xfId="5924"/>
    <cellStyle name="Normal 9 11 2 6" xfId="3674"/>
    <cellStyle name="Normal 9 11 3" xfId="486"/>
    <cellStyle name="Normal 9 11 3 2" xfId="1611"/>
    <cellStyle name="Normal 9 11 3 2 2" xfId="4986"/>
    <cellStyle name="Normal 9 11 3 3" xfId="2736"/>
    <cellStyle name="Normal 9 11 3 3 2" xfId="6111"/>
    <cellStyle name="Normal 9 11 3 4" xfId="3861"/>
    <cellStyle name="Normal 9 11 4" xfId="860"/>
    <cellStyle name="Normal 9 11 4 2" xfId="1985"/>
    <cellStyle name="Normal 9 11 4 2 2" xfId="5360"/>
    <cellStyle name="Normal 9 11 4 3" xfId="3110"/>
    <cellStyle name="Normal 9 11 4 3 2" xfId="6485"/>
    <cellStyle name="Normal 9 11 4 4" xfId="4235"/>
    <cellStyle name="Normal 9 11 5" xfId="1235"/>
    <cellStyle name="Normal 9 11 5 2" xfId="4610"/>
    <cellStyle name="Normal 9 11 6" xfId="2360"/>
    <cellStyle name="Normal 9 11 6 2" xfId="5735"/>
    <cellStyle name="Normal 9 11 7" xfId="3485"/>
    <cellStyle name="Normal 9 12" xfId="107"/>
    <cellStyle name="Normal 9 12 2" xfId="305"/>
    <cellStyle name="Normal 9 12 2 2" xfId="689"/>
    <cellStyle name="Normal 9 12 2 2 2" xfId="1814"/>
    <cellStyle name="Normal 9 12 2 2 2 2" xfId="5189"/>
    <cellStyle name="Normal 9 12 2 2 3" xfId="2939"/>
    <cellStyle name="Normal 9 12 2 2 3 2" xfId="6314"/>
    <cellStyle name="Normal 9 12 2 2 4" xfId="4064"/>
    <cellStyle name="Normal 9 12 2 3" xfId="1057"/>
    <cellStyle name="Normal 9 12 2 3 2" xfId="2182"/>
    <cellStyle name="Normal 9 12 2 3 2 2" xfId="5557"/>
    <cellStyle name="Normal 9 12 2 3 3" xfId="3307"/>
    <cellStyle name="Normal 9 12 2 3 3 2" xfId="6682"/>
    <cellStyle name="Normal 9 12 2 3 4" xfId="4432"/>
    <cellStyle name="Normal 9 12 2 4" xfId="1432"/>
    <cellStyle name="Normal 9 12 2 4 2" xfId="4807"/>
    <cellStyle name="Normal 9 12 2 5" xfId="2557"/>
    <cellStyle name="Normal 9 12 2 5 2" xfId="5932"/>
    <cellStyle name="Normal 9 12 2 6" xfId="3682"/>
    <cellStyle name="Normal 9 12 3" xfId="494"/>
    <cellStyle name="Normal 9 12 3 2" xfId="1619"/>
    <cellStyle name="Normal 9 12 3 2 2" xfId="4994"/>
    <cellStyle name="Normal 9 12 3 3" xfId="2744"/>
    <cellStyle name="Normal 9 12 3 3 2" xfId="6119"/>
    <cellStyle name="Normal 9 12 3 4" xfId="3869"/>
    <cellStyle name="Normal 9 12 4" xfId="868"/>
    <cellStyle name="Normal 9 12 4 2" xfId="1993"/>
    <cellStyle name="Normal 9 12 4 2 2" xfId="5368"/>
    <cellStyle name="Normal 9 12 4 3" xfId="3118"/>
    <cellStyle name="Normal 9 12 4 3 2" xfId="6493"/>
    <cellStyle name="Normal 9 12 4 4" xfId="4243"/>
    <cellStyle name="Normal 9 12 5" xfId="1243"/>
    <cellStyle name="Normal 9 12 5 2" xfId="4618"/>
    <cellStyle name="Normal 9 12 6" xfId="2368"/>
    <cellStyle name="Normal 9 12 6 2" xfId="5743"/>
    <cellStyle name="Normal 9 12 7" xfId="3493"/>
    <cellStyle name="Normal 9 13" xfId="115"/>
    <cellStyle name="Normal 9 13 2" xfId="313"/>
    <cellStyle name="Normal 9 13 2 2" xfId="697"/>
    <cellStyle name="Normal 9 13 2 2 2" xfId="1822"/>
    <cellStyle name="Normal 9 13 2 2 2 2" xfId="5197"/>
    <cellStyle name="Normal 9 13 2 2 3" xfId="2947"/>
    <cellStyle name="Normal 9 13 2 2 3 2" xfId="6322"/>
    <cellStyle name="Normal 9 13 2 2 4" xfId="4072"/>
    <cellStyle name="Normal 9 13 2 3" xfId="1065"/>
    <cellStyle name="Normal 9 13 2 3 2" xfId="2190"/>
    <cellStyle name="Normal 9 13 2 3 2 2" xfId="5565"/>
    <cellStyle name="Normal 9 13 2 3 3" xfId="3315"/>
    <cellStyle name="Normal 9 13 2 3 3 2" xfId="6690"/>
    <cellStyle name="Normal 9 13 2 3 4" xfId="4440"/>
    <cellStyle name="Normal 9 13 2 4" xfId="1440"/>
    <cellStyle name="Normal 9 13 2 4 2" xfId="4815"/>
    <cellStyle name="Normal 9 13 2 5" xfId="2565"/>
    <cellStyle name="Normal 9 13 2 5 2" xfId="5940"/>
    <cellStyle name="Normal 9 13 2 6" xfId="3690"/>
    <cellStyle name="Normal 9 13 3" xfId="502"/>
    <cellStyle name="Normal 9 13 3 2" xfId="1627"/>
    <cellStyle name="Normal 9 13 3 2 2" xfId="5002"/>
    <cellStyle name="Normal 9 13 3 3" xfId="2752"/>
    <cellStyle name="Normal 9 13 3 3 2" xfId="6127"/>
    <cellStyle name="Normal 9 13 3 4" xfId="3877"/>
    <cellStyle name="Normal 9 13 4" xfId="876"/>
    <cellStyle name="Normal 9 13 4 2" xfId="2001"/>
    <cellStyle name="Normal 9 13 4 2 2" xfId="5376"/>
    <cellStyle name="Normal 9 13 4 3" xfId="3126"/>
    <cellStyle name="Normal 9 13 4 3 2" xfId="6501"/>
    <cellStyle name="Normal 9 13 4 4" xfId="4251"/>
    <cellStyle name="Normal 9 13 5" xfId="1251"/>
    <cellStyle name="Normal 9 13 5 2" xfId="4626"/>
    <cellStyle name="Normal 9 13 6" xfId="2376"/>
    <cellStyle name="Normal 9 13 6 2" xfId="5751"/>
    <cellStyle name="Normal 9 13 7" xfId="3501"/>
    <cellStyle name="Normal 9 14" xfId="123"/>
    <cellStyle name="Normal 9 14 2" xfId="321"/>
    <cellStyle name="Normal 9 14 2 2" xfId="705"/>
    <cellStyle name="Normal 9 14 2 2 2" xfId="1830"/>
    <cellStyle name="Normal 9 14 2 2 2 2" xfId="5205"/>
    <cellStyle name="Normal 9 14 2 2 3" xfId="2955"/>
    <cellStyle name="Normal 9 14 2 2 3 2" xfId="6330"/>
    <cellStyle name="Normal 9 14 2 2 4" xfId="4080"/>
    <cellStyle name="Normal 9 14 2 3" xfId="1073"/>
    <cellStyle name="Normal 9 14 2 3 2" xfId="2198"/>
    <cellStyle name="Normal 9 14 2 3 2 2" xfId="5573"/>
    <cellStyle name="Normal 9 14 2 3 3" xfId="3323"/>
    <cellStyle name="Normal 9 14 2 3 3 2" xfId="6698"/>
    <cellStyle name="Normal 9 14 2 3 4" xfId="4448"/>
    <cellStyle name="Normal 9 14 2 4" xfId="1448"/>
    <cellStyle name="Normal 9 14 2 4 2" xfId="4823"/>
    <cellStyle name="Normal 9 14 2 5" xfId="2573"/>
    <cellStyle name="Normal 9 14 2 5 2" xfId="5948"/>
    <cellStyle name="Normal 9 14 2 6" xfId="3698"/>
    <cellStyle name="Normal 9 14 3" xfId="510"/>
    <cellStyle name="Normal 9 14 3 2" xfId="1635"/>
    <cellStyle name="Normal 9 14 3 2 2" xfId="5010"/>
    <cellStyle name="Normal 9 14 3 3" xfId="2760"/>
    <cellStyle name="Normal 9 14 3 3 2" xfId="6135"/>
    <cellStyle name="Normal 9 14 3 4" xfId="3885"/>
    <cellStyle name="Normal 9 14 4" xfId="884"/>
    <cellStyle name="Normal 9 14 4 2" xfId="2009"/>
    <cellStyle name="Normal 9 14 4 2 2" xfId="5384"/>
    <cellStyle name="Normal 9 14 4 3" xfId="3134"/>
    <cellStyle name="Normal 9 14 4 3 2" xfId="6509"/>
    <cellStyle name="Normal 9 14 4 4" xfId="4259"/>
    <cellStyle name="Normal 9 14 5" xfId="1259"/>
    <cellStyle name="Normal 9 14 5 2" xfId="4634"/>
    <cellStyle name="Normal 9 14 6" xfId="2384"/>
    <cellStyle name="Normal 9 14 6 2" xfId="5759"/>
    <cellStyle name="Normal 9 14 7" xfId="3509"/>
    <cellStyle name="Normal 9 15" xfId="131"/>
    <cellStyle name="Normal 9 15 2" xfId="329"/>
    <cellStyle name="Normal 9 15 2 2" xfId="713"/>
    <cellStyle name="Normal 9 15 2 2 2" xfId="1838"/>
    <cellStyle name="Normal 9 15 2 2 2 2" xfId="5213"/>
    <cellStyle name="Normal 9 15 2 2 3" xfId="2963"/>
    <cellStyle name="Normal 9 15 2 2 3 2" xfId="6338"/>
    <cellStyle name="Normal 9 15 2 2 4" xfId="4088"/>
    <cellStyle name="Normal 9 15 2 3" xfId="1081"/>
    <cellStyle name="Normal 9 15 2 3 2" xfId="2206"/>
    <cellStyle name="Normal 9 15 2 3 2 2" xfId="5581"/>
    <cellStyle name="Normal 9 15 2 3 3" xfId="3331"/>
    <cellStyle name="Normal 9 15 2 3 3 2" xfId="6706"/>
    <cellStyle name="Normal 9 15 2 3 4" xfId="4456"/>
    <cellStyle name="Normal 9 15 2 4" xfId="1456"/>
    <cellStyle name="Normal 9 15 2 4 2" xfId="4831"/>
    <cellStyle name="Normal 9 15 2 5" xfId="2581"/>
    <cellStyle name="Normal 9 15 2 5 2" xfId="5956"/>
    <cellStyle name="Normal 9 15 2 6" xfId="3706"/>
    <cellStyle name="Normal 9 15 3" xfId="518"/>
    <cellStyle name="Normal 9 15 3 2" xfId="1643"/>
    <cellStyle name="Normal 9 15 3 2 2" xfId="5018"/>
    <cellStyle name="Normal 9 15 3 3" xfId="2768"/>
    <cellStyle name="Normal 9 15 3 3 2" xfId="6143"/>
    <cellStyle name="Normal 9 15 3 4" xfId="3893"/>
    <cellStyle name="Normal 9 15 4" xfId="892"/>
    <cellStyle name="Normal 9 15 4 2" xfId="2017"/>
    <cellStyle name="Normal 9 15 4 2 2" xfId="5392"/>
    <cellStyle name="Normal 9 15 4 3" xfId="3142"/>
    <cellStyle name="Normal 9 15 4 3 2" xfId="6517"/>
    <cellStyle name="Normal 9 15 4 4" xfId="4267"/>
    <cellStyle name="Normal 9 15 5" xfId="1267"/>
    <cellStyle name="Normal 9 15 5 2" xfId="4642"/>
    <cellStyle name="Normal 9 15 6" xfId="2392"/>
    <cellStyle name="Normal 9 15 6 2" xfId="5767"/>
    <cellStyle name="Normal 9 15 7" xfId="3517"/>
    <cellStyle name="Normal 9 16" xfId="141"/>
    <cellStyle name="Normal 9 16 2" xfId="339"/>
    <cellStyle name="Normal 9 16 2 2" xfId="723"/>
    <cellStyle name="Normal 9 16 2 2 2" xfId="1848"/>
    <cellStyle name="Normal 9 16 2 2 2 2" xfId="5223"/>
    <cellStyle name="Normal 9 16 2 2 3" xfId="2973"/>
    <cellStyle name="Normal 9 16 2 2 3 2" xfId="6348"/>
    <cellStyle name="Normal 9 16 2 2 4" xfId="4098"/>
    <cellStyle name="Normal 9 16 2 3" xfId="1091"/>
    <cellStyle name="Normal 9 16 2 3 2" xfId="2216"/>
    <cellStyle name="Normal 9 16 2 3 2 2" xfId="5591"/>
    <cellStyle name="Normal 9 16 2 3 3" xfId="3341"/>
    <cellStyle name="Normal 9 16 2 3 3 2" xfId="6716"/>
    <cellStyle name="Normal 9 16 2 3 4" xfId="4466"/>
    <cellStyle name="Normal 9 16 2 4" xfId="1466"/>
    <cellStyle name="Normal 9 16 2 4 2" xfId="4841"/>
    <cellStyle name="Normal 9 16 2 5" xfId="2591"/>
    <cellStyle name="Normal 9 16 2 5 2" xfId="5966"/>
    <cellStyle name="Normal 9 16 2 6" xfId="3716"/>
    <cellStyle name="Normal 9 16 3" xfId="528"/>
    <cellStyle name="Normal 9 16 3 2" xfId="1653"/>
    <cellStyle name="Normal 9 16 3 2 2" xfId="5028"/>
    <cellStyle name="Normal 9 16 3 3" xfId="2778"/>
    <cellStyle name="Normal 9 16 3 3 2" xfId="6153"/>
    <cellStyle name="Normal 9 16 3 4" xfId="3903"/>
    <cellStyle name="Normal 9 16 4" xfId="902"/>
    <cellStyle name="Normal 9 16 4 2" xfId="2027"/>
    <cellStyle name="Normal 9 16 4 2 2" xfId="5402"/>
    <cellStyle name="Normal 9 16 4 3" xfId="3152"/>
    <cellStyle name="Normal 9 16 4 3 2" xfId="6527"/>
    <cellStyle name="Normal 9 16 4 4" xfId="4277"/>
    <cellStyle name="Normal 9 16 5" xfId="1277"/>
    <cellStyle name="Normal 9 16 5 2" xfId="4652"/>
    <cellStyle name="Normal 9 16 6" xfId="2402"/>
    <cellStyle name="Normal 9 16 6 2" xfId="5777"/>
    <cellStyle name="Normal 9 16 7" xfId="3527"/>
    <cellStyle name="Normal 9 17" xfId="150"/>
    <cellStyle name="Normal 9 17 2" xfId="348"/>
    <cellStyle name="Normal 9 17 2 2" xfId="732"/>
    <cellStyle name="Normal 9 17 2 2 2" xfId="1857"/>
    <cellStyle name="Normal 9 17 2 2 2 2" xfId="5232"/>
    <cellStyle name="Normal 9 17 2 2 3" xfId="2982"/>
    <cellStyle name="Normal 9 17 2 2 3 2" xfId="6357"/>
    <cellStyle name="Normal 9 17 2 2 4" xfId="4107"/>
    <cellStyle name="Normal 9 17 2 3" xfId="1100"/>
    <cellStyle name="Normal 9 17 2 3 2" xfId="2225"/>
    <cellStyle name="Normal 9 17 2 3 2 2" xfId="5600"/>
    <cellStyle name="Normal 9 17 2 3 3" xfId="3350"/>
    <cellStyle name="Normal 9 17 2 3 3 2" xfId="6725"/>
    <cellStyle name="Normal 9 17 2 3 4" xfId="4475"/>
    <cellStyle name="Normal 9 17 2 4" xfId="1475"/>
    <cellStyle name="Normal 9 17 2 4 2" xfId="4850"/>
    <cellStyle name="Normal 9 17 2 5" xfId="2600"/>
    <cellStyle name="Normal 9 17 2 5 2" xfId="5975"/>
    <cellStyle name="Normal 9 17 2 6" xfId="3725"/>
    <cellStyle name="Normal 9 17 3" xfId="537"/>
    <cellStyle name="Normal 9 17 3 2" xfId="1662"/>
    <cellStyle name="Normal 9 17 3 2 2" xfId="5037"/>
    <cellStyle name="Normal 9 17 3 3" xfId="2787"/>
    <cellStyle name="Normal 9 17 3 3 2" xfId="6162"/>
    <cellStyle name="Normal 9 17 3 4" xfId="3912"/>
    <cellStyle name="Normal 9 17 4" xfId="911"/>
    <cellStyle name="Normal 9 17 4 2" xfId="2036"/>
    <cellStyle name="Normal 9 17 4 2 2" xfId="5411"/>
    <cellStyle name="Normal 9 17 4 3" xfId="3161"/>
    <cellStyle name="Normal 9 17 4 3 2" xfId="6536"/>
    <cellStyle name="Normal 9 17 4 4" xfId="4286"/>
    <cellStyle name="Normal 9 17 5" xfId="1286"/>
    <cellStyle name="Normal 9 17 5 2" xfId="4661"/>
    <cellStyle name="Normal 9 17 6" xfId="2411"/>
    <cellStyle name="Normal 9 17 6 2" xfId="5786"/>
    <cellStyle name="Normal 9 17 7" xfId="3536"/>
    <cellStyle name="Normal 9 18" xfId="158"/>
    <cellStyle name="Normal 9 18 2" xfId="356"/>
    <cellStyle name="Normal 9 18 2 2" xfId="740"/>
    <cellStyle name="Normal 9 18 2 2 2" xfId="1865"/>
    <cellStyle name="Normal 9 18 2 2 2 2" xfId="5240"/>
    <cellStyle name="Normal 9 18 2 2 3" xfId="2990"/>
    <cellStyle name="Normal 9 18 2 2 3 2" xfId="6365"/>
    <cellStyle name="Normal 9 18 2 2 4" xfId="4115"/>
    <cellStyle name="Normal 9 18 2 3" xfId="1108"/>
    <cellStyle name="Normal 9 18 2 3 2" xfId="2233"/>
    <cellStyle name="Normal 9 18 2 3 2 2" xfId="5608"/>
    <cellStyle name="Normal 9 18 2 3 3" xfId="3358"/>
    <cellStyle name="Normal 9 18 2 3 3 2" xfId="6733"/>
    <cellStyle name="Normal 9 18 2 3 4" xfId="4483"/>
    <cellStyle name="Normal 9 18 2 4" xfId="1483"/>
    <cellStyle name="Normal 9 18 2 4 2" xfId="4858"/>
    <cellStyle name="Normal 9 18 2 5" xfId="2608"/>
    <cellStyle name="Normal 9 18 2 5 2" xfId="5983"/>
    <cellStyle name="Normal 9 18 2 6" xfId="3733"/>
    <cellStyle name="Normal 9 18 3" xfId="545"/>
    <cellStyle name="Normal 9 18 3 2" xfId="1670"/>
    <cellStyle name="Normal 9 18 3 2 2" xfId="5045"/>
    <cellStyle name="Normal 9 18 3 3" xfId="2795"/>
    <cellStyle name="Normal 9 18 3 3 2" xfId="6170"/>
    <cellStyle name="Normal 9 18 3 4" xfId="3920"/>
    <cellStyle name="Normal 9 18 4" xfId="919"/>
    <cellStyle name="Normal 9 18 4 2" xfId="2044"/>
    <cellStyle name="Normal 9 18 4 2 2" xfId="5419"/>
    <cellStyle name="Normal 9 18 4 3" xfId="3169"/>
    <cellStyle name="Normal 9 18 4 3 2" xfId="6544"/>
    <cellStyle name="Normal 9 18 4 4" xfId="4294"/>
    <cellStyle name="Normal 9 18 5" xfId="1294"/>
    <cellStyle name="Normal 9 18 5 2" xfId="4669"/>
    <cellStyle name="Normal 9 18 6" xfId="2419"/>
    <cellStyle name="Normal 9 18 6 2" xfId="5794"/>
    <cellStyle name="Normal 9 18 7" xfId="3544"/>
    <cellStyle name="Normal 9 19" xfId="167"/>
    <cellStyle name="Normal 9 19 2" xfId="365"/>
    <cellStyle name="Normal 9 19 2 2" xfId="749"/>
    <cellStyle name="Normal 9 19 2 2 2" xfId="1874"/>
    <cellStyle name="Normal 9 19 2 2 2 2" xfId="5249"/>
    <cellStyle name="Normal 9 19 2 2 3" xfId="2999"/>
    <cellStyle name="Normal 9 19 2 2 3 2" xfId="6374"/>
    <cellStyle name="Normal 9 19 2 2 4" xfId="4124"/>
    <cellStyle name="Normal 9 19 2 3" xfId="1117"/>
    <cellStyle name="Normal 9 19 2 3 2" xfId="2242"/>
    <cellStyle name="Normal 9 19 2 3 2 2" xfId="5617"/>
    <cellStyle name="Normal 9 19 2 3 3" xfId="3367"/>
    <cellStyle name="Normal 9 19 2 3 3 2" xfId="6742"/>
    <cellStyle name="Normal 9 19 2 3 4" xfId="4492"/>
    <cellStyle name="Normal 9 19 2 4" xfId="1492"/>
    <cellStyle name="Normal 9 19 2 4 2" xfId="4867"/>
    <cellStyle name="Normal 9 19 2 5" xfId="2617"/>
    <cellStyle name="Normal 9 19 2 5 2" xfId="5992"/>
    <cellStyle name="Normal 9 19 2 6" xfId="3742"/>
    <cellStyle name="Normal 9 19 3" xfId="554"/>
    <cellStyle name="Normal 9 19 3 2" xfId="1679"/>
    <cellStyle name="Normal 9 19 3 2 2" xfId="5054"/>
    <cellStyle name="Normal 9 19 3 3" xfId="2804"/>
    <cellStyle name="Normal 9 19 3 3 2" xfId="6179"/>
    <cellStyle name="Normal 9 19 3 4" xfId="3929"/>
    <cellStyle name="Normal 9 19 4" xfId="928"/>
    <cellStyle name="Normal 9 19 4 2" xfId="2053"/>
    <cellStyle name="Normal 9 19 4 2 2" xfId="5428"/>
    <cellStyle name="Normal 9 19 4 3" xfId="3178"/>
    <cellStyle name="Normal 9 19 4 3 2" xfId="6553"/>
    <cellStyle name="Normal 9 19 4 4" xfId="4303"/>
    <cellStyle name="Normal 9 19 5" xfId="1303"/>
    <cellStyle name="Normal 9 19 5 2" xfId="4678"/>
    <cellStyle name="Normal 9 19 6" xfId="2428"/>
    <cellStyle name="Normal 9 19 6 2" xfId="5803"/>
    <cellStyle name="Normal 9 19 7" xfId="3553"/>
    <cellStyle name="Normal 9 2" xfId="17"/>
    <cellStyle name="Normal 9 2 2" xfId="215"/>
    <cellStyle name="Normal 9 2 2 2" xfId="599"/>
    <cellStyle name="Normal 9 2 2 2 2" xfId="1724"/>
    <cellStyle name="Normal 9 2 2 2 2 2" xfId="5099"/>
    <cellStyle name="Normal 9 2 2 2 3" xfId="2849"/>
    <cellStyle name="Normal 9 2 2 2 3 2" xfId="6224"/>
    <cellStyle name="Normal 9 2 2 2 4" xfId="3974"/>
    <cellStyle name="Normal 9 2 2 3" xfId="967"/>
    <cellStyle name="Normal 9 2 2 3 2" xfId="2092"/>
    <cellStyle name="Normal 9 2 2 3 2 2" xfId="5467"/>
    <cellStyle name="Normal 9 2 2 3 3" xfId="3217"/>
    <cellStyle name="Normal 9 2 2 3 3 2" xfId="6592"/>
    <cellStyle name="Normal 9 2 2 3 4" xfId="4342"/>
    <cellStyle name="Normal 9 2 2 4" xfId="1342"/>
    <cellStyle name="Normal 9 2 2 4 2" xfId="4717"/>
    <cellStyle name="Normal 9 2 2 5" xfId="2467"/>
    <cellStyle name="Normal 9 2 2 5 2" xfId="5842"/>
    <cellStyle name="Normal 9 2 2 6" xfId="3592"/>
    <cellStyle name="Normal 9 2 3" xfId="404"/>
    <cellStyle name="Normal 9 2 3 2" xfId="1529"/>
    <cellStyle name="Normal 9 2 3 2 2" xfId="4904"/>
    <cellStyle name="Normal 9 2 3 3" xfId="2654"/>
    <cellStyle name="Normal 9 2 3 3 2" xfId="6029"/>
    <cellStyle name="Normal 9 2 3 4" xfId="3779"/>
    <cellStyle name="Normal 9 2 4" xfId="778"/>
    <cellStyle name="Normal 9 2 4 2" xfId="1903"/>
    <cellStyle name="Normal 9 2 4 2 2" xfId="5278"/>
    <cellStyle name="Normal 9 2 4 3" xfId="3028"/>
    <cellStyle name="Normal 9 2 4 3 2" xfId="6403"/>
    <cellStyle name="Normal 9 2 4 4" xfId="4153"/>
    <cellStyle name="Normal 9 2 5" xfId="1153"/>
    <cellStyle name="Normal 9 2 5 2" xfId="4528"/>
    <cellStyle name="Normal 9 2 6" xfId="2278"/>
    <cellStyle name="Normal 9 2 6 2" xfId="5653"/>
    <cellStyle name="Normal 9 2 7" xfId="3403"/>
    <cellStyle name="Normal 9 20" xfId="205"/>
    <cellStyle name="Normal 9 20 2" xfId="589"/>
    <cellStyle name="Normal 9 20 2 2" xfId="1714"/>
    <cellStyle name="Normal 9 20 2 2 2" xfId="5089"/>
    <cellStyle name="Normal 9 20 2 3" xfId="2839"/>
    <cellStyle name="Normal 9 20 2 3 2" xfId="6214"/>
    <cellStyle name="Normal 9 20 2 4" xfId="3964"/>
    <cellStyle name="Normal 9 20 3" xfId="957"/>
    <cellStyle name="Normal 9 20 3 2" xfId="2082"/>
    <cellStyle name="Normal 9 20 3 2 2" xfId="5457"/>
    <cellStyle name="Normal 9 20 3 3" xfId="3207"/>
    <cellStyle name="Normal 9 20 3 3 2" xfId="6582"/>
    <cellStyle name="Normal 9 20 3 4" xfId="4332"/>
    <cellStyle name="Normal 9 20 4" xfId="1332"/>
    <cellStyle name="Normal 9 20 4 2" xfId="4707"/>
    <cellStyle name="Normal 9 20 5" xfId="2457"/>
    <cellStyle name="Normal 9 20 5 2" xfId="5832"/>
    <cellStyle name="Normal 9 20 6" xfId="3582"/>
    <cellStyle name="Normal 9 21" xfId="395"/>
    <cellStyle name="Normal 9 21 2" xfId="1520"/>
    <cellStyle name="Normal 9 21 2 2" xfId="4895"/>
    <cellStyle name="Normal 9 21 3" xfId="2645"/>
    <cellStyle name="Normal 9 21 3 2" xfId="6020"/>
    <cellStyle name="Normal 9 21 4" xfId="3770"/>
    <cellStyle name="Normal 9 22" xfId="580"/>
    <cellStyle name="Normal 9 22 2" xfId="1705"/>
    <cellStyle name="Normal 9 22 2 2" xfId="5080"/>
    <cellStyle name="Normal 9 22 3" xfId="2830"/>
    <cellStyle name="Normal 9 22 3 2" xfId="6205"/>
    <cellStyle name="Normal 9 22 4" xfId="3955"/>
    <cellStyle name="Normal 9 23" xfId="1144"/>
    <cellStyle name="Normal 9 23 2" xfId="4519"/>
    <cellStyle name="Normal 9 24" xfId="2267"/>
    <cellStyle name="Normal 9 24 2" xfId="5644"/>
    <cellStyle name="Normal 9 25" xfId="3394"/>
    <cellStyle name="Normal 9 3" xfId="27"/>
    <cellStyle name="Normal 9 3 2" xfId="225"/>
    <cellStyle name="Normal 9 3 2 2" xfId="609"/>
    <cellStyle name="Normal 9 3 2 2 2" xfId="1734"/>
    <cellStyle name="Normal 9 3 2 2 2 2" xfId="5109"/>
    <cellStyle name="Normal 9 3 2 2 3" xfId="2859"/>
    <cellStyle name="Normal 9 3 2 2 3 2" xfId="6234"/>
    <cellStyle name="Normal 9 3 2 2 4" xfId="3984"/>
    <cellStyle name="Normal 9 3 2 3" xfId="977"/>
    <cellStyle name="Normal 9 3 2 3 2" xfId="2102"/>
    <cellStyle name="Normal 9 3 2 3 2 2" xfId="5477"/>
    <cellStyle name="Normal 9 3 2 3 3" xfId="3227"/>
    <cellStyle name="Normal 9 3 2 3 3 2" xfId="6602"/>
    <cellStyle name="Normal 9 3 2 3 4" xfId="4352"/>
    <cellStyle name="Normal 9 3 2 4" xfId="1352"/>
    <cellStyle name="Normal 9 3 2 4 2" xfId="4727"/>
    <cellStyle name="Normal 9 3 2 5" xfId="2477"/>
    <cellStyle name="Normal 9 3 2 5 2" xfId="5852"/>
    <cellStyle name="Normal 9 3 2 6" xfId="3602"/>
    <cellStyle name="Normal 9 3 3" xfId="414"/>
    <cellStyle name="Normal 9 3 3 2" xfId="1539"/>
    <cellStyle name="Normal 9 3 3 2 2" xfId="4914"/>
    <cellStyle name="Normal 9 3 3 3" xfId="2664"/>
    <cellStyle name="Normal 9 3 3 3 2" xfId="6039"/>
    <cellStyle name="Normal 9 3 3 4" xfId="3789"/>
    <cellStyle name="Normal 9 3 4" xfId="788"/>
    <cellStyle name="Normal 9 3 4 2" xfId="1913"/>
    <cellStyle name="Normal 9 3 4 2 2" xfId="5288"/>
    <cellStyle name="Normal 9 3 4 3" xfId="3038"/>
    <cellStyle name="Normal 9 3 4 3 2" xfId="6413"/>
    <cellStyle name="Normal 9 3 4 4" xfId="4163"/>
    <cellStyle name="Normal 9 3 5" xfId="1163"/>
    <cellStyle name="Normal 9 3 5 2" xfId="4538"/>
    <cellStyle name="Normal 9 3 6" xfId="2288"/>
    <cellStyle name="Normal 9 3 6 2" xfId="5663"/>
    <cellStyle name="Normal 9 3 7" xfId="3413"/>
    <cellStyle name="Normal 9 4" xfId="36"/>
    <cellStyle name="Normal 9 4 2" xfId="234"/>
    <cellStyle name="Normal 9 4 2 2" xfId="618"/>
    <cellStyle name="Normal 9 4 2 2 2" xfId="1743"/>
    <cellStyle name="Normal 9 4 2 2 2 2" xfId="5118"/>
    <cellStyle name="Normal 9 4 2 2 3" xfId="2868"/>
    <cellStyle name="Normal 9 4 2 2 3 2" xfId="6243"/>
    <cellStyle name="Normal 9 4 2 2 4" xfId="3993"/>
    <cellStyle name="Normal 9 4 2 3" xfId="986"/>
    <cellStyle name="Normal 9 4 2 3 2" xfId="2111"/>
    <cellStyle name="Normal 9 4 2 3 2 2" xfId="5486"/>
    <cellStyle name="Normal 9 4 2 3 3" xfId="3236"/>
    <cellStyle name="Normal 9 4 2 3 3 2" xfId="6611"/>
    <cellStyle name="Normal 9 4 2 3 4" xfId="4361"/>
    <cellStyle name="Normal 9 4 2 4" xfId="1361"/>
    <cellStyle name="Normal 9 4 2 4 2" xfId="4736"/>
    <cellStyle name="Normal 9 4 2 5" xfId="2486"/>
    <cellStyle name="Normal 9 4 2 5 2" xfId="5861"/>
    <cellStyle name="Normal 9 4 2 6" xfId="3611"/>
    <cellStyle name="Normal 9 4 3" xfId="423"/>
    <cellStyle name="Normal 9 4 3 2" xfId="1548"/>
    <cellStyle name="Normal 9 4 3 2 2" xfId="4923"/>
    <cellStyle name="Normal 9 4 3 3" xfId="2673"/>
    <cellStyle name="Normal 9 4 3 3 2" xfId="6048"/>
    <cellStyle name="Normal 9 4 3 4" xfId="3798"/>
    <cellStyle name="Normal 9 4 4" xfId="797"/>
    <cellStyle name="Normal 9 4 4 2" xfId="1922"/>
    <cellStyle name="Normal 9 4 4 2 2" xfId="5297"/>
    <cellStyle name="Normal 9 4 4 3" xfId="3047"/>
    <cellStyle name="Normal 9 4 4 3 2" xfId="6422"/>
    <cellStyle name="Normal 9 4 4 4" xfId="4172"/>
    <cellStyle name="Normal 9 4 5" xfId="1172"/>
    <cellStyle name="Normal 9 4 5 2" xfId="4547"/>
    <cellStyle name="Normal 9 4 6" xfId="2297"/>
    <cellStyle name="Normal 9 4 6 2" xfId="5672"/>
    <cellStyle name="Normal 9 4 7" xfId="3422"/>
    <cellStyle name="Normal 9 5" xfId="45"/>
    <cellStyle name="Normal 9 5 2" xfId="243"/>
    <cellStyle name="Normal 9 5 2 2" xfId="627"/>
    <cellStyle name="Normal 9 5 2 2 2" xfId="1752"/>
    <cellStyle name="Normal 9 5 2 2 2 2" xfId="5127"/>
    <cellStyle name="Normal 9 5 2 2 3" xfId="2877"/>
    <cellStyle name="Normal 9 5 2 2 3 2" xfId="6252"/>
    <cellStyle name="Normal 9 5 2 2 4" xfId="4002"/>
    <cellStyle name="Normal 9 5 2 3" xfId="995"/>
    <cellStyle name="Normal 9 5 2 3 2" xfId="2120"/>
    <cellStyle name="Normal 9 5 2 3 2 2" xfId="5495"/>
    <cellStyle name="Normal 9 5 2 3 3" xfId="3245"/>
    <cellStyle name="Normal 9 5 2 3 3 2" xfId="6620"/>
    <cellStyle name="Normal 9 5 2 3 4" xfId="4370"/>
    <cellStyle name="Normal 9 5 2 4" xfId="1370"/>
    <cellStyle name="Normal 9 5 2 4 2" xfId="4745"/>
    <cellStyle name="Normal 9 5 2 5" xfId="2495"/>
    <cellStyle name="Normal 9 5 2 5 2" xfId="5870"/>
    <cellStyle name="Normal 9 5 2 6" xfId="3620"/>
    <cellStyle name="Normal 9 5 3" xfId="432"/>
    <cellStyle name="Normal 9 5 3 2" xfId="1557"/>
    <cellStyle name="Normal 9 5 3 2 2" xfId="4932"/>
    <cellStyle name="Normal 9 5 3 3" xfId="2682"/>
    <cellStyle name="Normal 9 5 3 3 2" xfId="6057"/>
    <cellStyle name="Normal 9 5 3 4" xfId="3807"/>
    <cellStyle name="Normal 9 5 4" xfId="806"/>
    <cellStyle name="Normal 9 5 4 2" xfId="1931"/>
    <cellStyle name="Normal 9 5 4 2 2" xfId="5306"/>
    <cellStyle name="Normal 9 5 4 3" xfId="3056"/>
    <cellStyle name="Normal 9 5 4 3 2" xfId="6431"/>
    <cellStyle name="Normal 9 5 4 4" xfId="4181"/>
    <cellStyle name="Normal 9 5 5" xfId="1181"/>
    <cellStyle name="Normal 9 5 5 2" xfId="4556"/>
    <cellStyle name="Normal 9 5 6" xfId="2306"/>
    <cellStyle name="Normal 9 5 6 2" xfId="5681"/>
    <cellStyle name="Normal 9 5 7" xfId="3431"/>
    <cellStyle name="Normal 9 6" xfId="54"/>
    <cellStyle name="Normal 9 6 2" xfId="252"/>
    <cellStyle name="Normal 9 6 2 2" xfId="636"/>
    <cellStyle name="Normal 9 6 2 2 2" xfId="1761"/>
    <cellStyle name="Normal 9 6 2 2 2 2" xfId="5136"/>
    <cellStyle name="Normal 9 6 2 2 3" xfId="2886"/>
    <cellStyle name="Normal 9 6 2 2 3 2" xfId="6261"/>
    <cellStyle name="Normal 9 6 2 2 4" xfId="4011"/>
    <cellStyle name="Normal 9 6 2 3" xfId="1004"/>
    <cellStyle name="Normal 9 6 2 3 2" xfId="2129"/>
    <cellStyle name="Normal 9 6 2 3 2 2" xfId="5504"/>
    <cellStyle name="Normal 9 6 2 3 3" xfId="3254"/>
    <cellStyle name="Normal 9 6 2 3 3 2" xfId="6629"/>
    <cellStyle name="Normal 9 6 2 3 4" xfId="4379"/>
    <cellStyle name="Normal 9 6 2 4" xfId="1379"/>
    <cellStyle name="Normal 9 6 2 4 2" xfId="4754"/>
    <cellStyle name="Normal 9 6 2 5" xfId="2504"/>
    <cellStyle name="Normal 9 6 2 5 2" xfId="5879"/>
    <cellStyle name="Normal 9 6 2 6" xfId="3629"/>
    <cellStyle name="Normal 9 6 3" xfId="441"/>
    <cellStyle name="Normal 9 6 3 2" xfId="1566"/>
    <cellStyle name="Normal 9 6 3 2 2" xfId="4941"/>
    <cellStyle name="Normal 9 6 3 3" xfId="2691"/>
    <cellStyle name="Normal 9 6 3 3 2" xfId="6066"/>
    <cellStyle name="Normal 9 6 3 4" xfId="3816"/>
    <cellStyle name="Normal 9 6 4" xfId="815"/>
    <cellStyle name="Normal 9 6 4 2" xfId="1940"/>
    <cellStyle name="Normal 9 6 4 2 2" xfId="5315"/>
    <cellStyle name="Normal 9 6 4 3" xfId="3065"/>
    <cellStyle name="Normal 9 6 4 3 2" xfId="6440"/>
    <cellStyle name="Normal 9 6 4 4" xfId="4190"/>
    <cellStyle name="Normal 9 6 5" xfId="1190"/>
    <cellStyle name="Normal 9 6 5 2" xfId="4565"/>
    <cellStyle name="Normal 9 6 6" xfId="2315"/>
    <cellStyle name="Normal 9 6 6 2" xfId="5690"/>
    <cellStyle name="Normal 9 6 7" xfId="3440"/>
    <cellStyle name="Normal 9 7" xfId="62"/>
    <cellStyle name="Normal 9 7 2" xfId="260"/>
    <cellStyle name="Normal 9 7 2 2" xfId="644"/>
    <cellStyle name="Normal 9 7 2 2 2" xfId="1769"/>
    <cellStyle name="Normal 9 7 2 2 2 2" xfId="5144"/>
    <cellStyle name="Normal 9 7 2 2 3" xfId="2894"/>
    <cellStyle name="Normal 9 7 2 2 3 2" xfId="6269"/>
    <cellStyle name="Normal 9 7 2 2 4" xfId="4019"/>
    <cellStyle name="Normal 9 7 2 3" xfId="1012"/>
    <cellStyle name="Normal 9 7 2 3 2" xfId="2137"/>
    <cellStyle name="Normal 9 7 2 3 2 2" xfId="5512"/>
    <cellStyle name="Normal 9 7 2 3 3" xfId="3262"/>
    <cellStyle name="Normal 9 7 2 3 3 2" xfId="6637"/>
    <cellStyle name="Normal 9 7 2 3 4" xfId="4387"/>
    <cellStyle name="Normal 9 7 2 4" xfId="1387"/>
    <cellStyle name="Normal 9 7 2 4 2" xfId="4762"/>
    <cellStyle name="Normal 9 7 2 5" xfId="2512"/>
    <cellStyle name="Normal 9 7 2 5 2" xfId="5887"/>
    <cellStyle name="Normal 9 7 2 6" xfId="3637"/>
    <cellStyle name="Normal 9 7 3" xfId="449"/>
    <cellStyle name="Normal 9 7 3 2" xfId="1574"/>
    <cellStyle name="Normal 9 7 3 2 2" xfId="4949"/>
    <cellStyle name="Normal 9 7 3 3" xfId="2699"/>
    <cellStyle name="Normal 9 7 3 3 2" xfId="6074"/>
    <cellStyle name="Normal 9 7 3 4" xfId="3824"/>
    <cellStyle name="Normal 9 7 4" xfId="823"/>
    <cellStyle name="Normal 9 7 4 2" xfId="1948"/>
    <cellStyle name="Normal 9 7 4 2 2" xfId="5323"/>
    <cellStyle name="Normal 9 7 4 3" xfId="3073"/>
    <cellStyle name="Normal 9 7 4 3 2" xfId="6448"/>
    <cellStyle name="Normal 9 7 4 4" xfId="4198"/>
    <cellStyle name="Normal 9 7 5" xfId="1198"/>
    <cellStyle name="Normal 9 7 5 2" xfId="4573"/>
    <cellStyle name="Normal 9 7 6" xfId="2323"/>
    <cellStyle name="Normal 9 7 6 2" xfId="5698"/>
    <cellStyle name="Normal 9 7 7" xfId="3448"/>
    <cellStyle name="Normal 9 8" xfId="72"/>
    <cellStyle name="Normal 9 8 2" xfId="270"/>
    <cellStyle name="Normal 9 8 2 2" xfId="654"/>
    <cellStyle name="Normal 9 8 2 2 2" xfId="1779"/>
    <cellStyle name="Normal 9 8 2 2 2 2" xfId="5154"/>
    <cellStyle name="Normal 9 8 2 2 3" xfId="2904"/>
    <cellStyle name="Normal 9 8 2 2 3 2" xfId="6279"/>
    <cellStyle name="Normal 9 8 2 2 4" xfId="4029"/>
    <cellStyle name="Normal 9 8 2 3" xfId="1022"/>
    <cellStyle name="Normal 9 8 2 3 2" xfId="2147"/>
    <cellStyle name="Normal 9 8 2 3 2 2" xfId="5522"/>
    <cellStyle name="Normal 9 8 2 3 3" xfId="3272"/>
    <cellStyle name="Normal 9 8 2 3 3 2" xfId="6647"/>
    <cellStyle name="Normal 9 8 2 3 4" xfId="4397"/>
    <cellStyle name="Normal 9 8 2 4" xfId="1397"/>
    <cellStyle name="Normal 9 8 2 4 2" xfId="4772"/>
    <cellStyle name="Normal 9 8 2 5" xfId="2522"/>
    <cellStyle name="Normal 9 8 2 5 2" xfId="5897"/>
    <cellStyle name="Normal 9 8 2 6" xfId="3647"/>
    <cellStyle name="Normal 9 8 3" xfId="459"/>
    <cellStyle name="Normal 9 8 3 2" xfId="1584"/>
    <cellStyle name="Normal 9 8 3 2 2" xfId="4959"/>
    <cellStyle name="Normal 9 8 3 3" xfId="2709"/>
    <cellStyle name="Normal 9 8 3 3 2" xfId="6084"/>
    <cellStyle name="Normal 9 8 3 4" xfId="3834"/>
    <cellStyle name="Normal 9 8 4" xfId="833"/>
    <cellStyle name="Normal 9 8 4 2" xfId="1958"/>
    <cellStyle name="Normal 9 8 4 2 2" xfId="5333"/>
    <cellStyle name="Normal 9 8 4 3" xfId="3083"/>
    <cellStyle name="Normal 9 8 4 3 2" xfId="6458"/>
    <cellStyle name="Normal 9 8 4 4" xfId="4208"/>
    <cellStyle name="Normal 9 8 5" xfId="1208"/>
    <cellStyle name="Normal 9 8 5 2" xfId="4583"/>
    <cellStyle name="Normal 9 8 6" xfId="2333"/>
    <cellStyle name="Normal 9 8 6 2" xfId="5708"/>
    <cellStyle name="Normal 9 8 7" xfId="3458"/>
    <cellStyle name="Normal 9 9" xfId="81"/>
    <cellStyle name="Normal 9 9 2" xfId="279"/>
    <cellStyle name="Normal 9 9 2 2" xfId="663"/>
    <cellStyle name="Normal 9 9 2 2 2" xfId="1788"/>
    <cellStyle name="Normal 9 9 2 2 2 2" xfId="5163"/>
    <cellStyle name="Normal 9 9 2 2 3" xfId="2913"/>
    <cellStyle name="Normal 9 9 2 2 3 2" xfId="6288"/>
    <cellStyle name="Normal 9 9 2 2 4" xfId="4038"/>
    <cellStyle name="Normal 9 9 2 3" xfId="1031"/>
    <cellStyle name="Normal 9 9 2 3 2" xfId="2156"/>
    <cellStyle name="Normal 9 9 2 3 2 2" xfId="5531"/>
    <cellStyle name="Normal 9 9 2 3 3" xfId="3281"/>
    <cellStyle name="Normal 9 9 2 3 3 2" xfId="6656"/>
    <cellStyle name="Normal 9 9 2 3 4" xfId="4406"/>
    <cellStyle name="Normal 9 9 2 4" xfId="1406"/>
    <cellStyle name="Normal 9 9 2 4 2" xfId="4781"/>
    <cellStyle name="Normal 9 9 2 5" xfId="2531"/>
    <cellStyle name="Normal 9 9 2 5 2" xfId="5906"/>
    <cellStyle name="Normal 9 9 2 6" xfId="3656"/>
    <cellStyle name="Normal 9 9 3" xfId="468"/>
    <cellStyle name="Normal 9 9 3 2" xfId="1593"/>
    <cellStyle name="Normal 9 9 3 2 2" xfId="4968"/>
    <cellStyle name="Normal 9 9 3 3" xfId="2718"/>
    <cellStyle name="Normal 9 9 3 3 2" xfId="6093"/>
    <cellStyle name="Normal 9 9 3 4" xfId="3843"/>
    <cellStyle name="Normal 9 9 4" xfId="842"/>
    <cellStyle name="Normal 9 9 4 2" xfId="1967"/>
    <cellStyle name="Normal 9 9 4 2 2" xfId="5342"/>
    <cellStyle name="Normal 9 9 4 3" xfId="3092"/>
    <cellStyle name="Normal 9 9 4 3 2" xfId="6467"/>
    <cellStyle name="Normal 9 9 4 4" xfId="4217"/>
    <cellStyle name="Normal 9 9 5" xfId="1217"/>
    <cellStyle name="Normal 9 9 5 2" xfId="4592"/>
    <cellStyle name="Normal 9 9 6" xfId="2342"/>
    <cellStyle name="Normal 9 9 6 2" xfId="5717"/>
    <cellStyle name="Normal 9 9 7" xfId="3467"/>
    <cellStyle name="Porcentagem 4" xfId="190"/>
    <cellStyle name="Separador de milhares 2" xfId="195"/>
    <cellStyle name="Separador de milhares 3" xfId="197"/>
    <cellStyle name="Separador de milhares 4" xfId="189"/>
  </cellStyles>
  <dxfs count="3659"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abSelected="1" zoomScaleNormal="100" zoomScaleSheetLayoutView="130" workbookViewId="0">
      <selection activeCell="Y22" sqref="Y22"/>
    </sheetView>
  </sheetViews>
  <sheetFormatPr defaultRowHeight="12.75"/>
  <cols>
    <col min="1" max="1" width="9.140625" style="1" customWidth="1"/>
    <col min="2" max="2" width="7.42578125" style="3" customWidth="1"/>
    <col min="3" max="3" width="7.28515625" style="1" customWidth="1"/>
    <col min="4" max="4" width="7.5703125" style="1" customWidth="1"/>
    <col min="5" max="5" width="7.42578125" style="1" customWidth="1"/>
    <col min="6" max="6" width="7.28515625" style="1" customWidth="1"/>
    <col min="7" max="7" width="8.42578125" style="1" customWidth="1"/>
    <col min="8" max="8" width="5.7109375" style="1" customWidth="1"/>
    <col min="9" max="9" width="7" style="1" customWidth="1"/>
    <col min="10" max="10" width="9.140625" style="1" hidden="1" customWidth="1"/>
    <col min="11" max="11" width="3.7109375" style="1" customWidth="1"/>
    <col min="12" max="12" width="0" style="1" hidden="1" customWidth="1"/>
    <col min="13" max="13" width="9.140625" style="1" customWidth="1"/>
    <col min="14" max="14" width="8.5703125" style="1" customWidth="1"/>
    <col min="15" max="16" width="9.140625" style="1"/>
    <col min="17" max="17" width="7" style="1" bestFit="1" customWidth="1"/>
    <col min="18" max="18" width="6.140625" style="1" bestFit="1" customWidth="1"/>
    <col min="19" max="1025" width="9.140625" style="1"/>
  </cols>
  <sheetData>
    <row r="1" spans="1:22" ht="18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9"/>
      <c r="Q1" s="52" t="s">
        <v>76</v>
      </c>
      <c r="R1" s="9"/>
      <c r="S1" s="9"/>
      <c r="T1" s="9"/>
      <c r="U1" s="9"/>
      <c r="V1" s="9"/>
    </row>
    <row r="2" spans="1:22" ht="9" customHeight="1">
      <c r="A2" s="70"/>
      <c r="B2" s="71"/>
      <c r="C2" s="71"/>
      <c r="D2" s="71"/>
      <c r="E2" s="71"/>
      <c r="F2" s="71"/>
      <c r="G2" s="71"/>
      <c r="H2" s="71"/>
      <c r="I2" s="71"/>
      <c r="J2" s="72"/>
      <c r="K2" s="71"/>
      <c r="L2" s="71"/>
      <c r="M2" s="71"/>
      <c r="N2" s="73"/>
      <c r="P2" s="9"/>
      <c r="Q2" s="9"/>
      <c r="R2" s="9"/>
      <c r="S2" s="9"/>
      <c r="T2" s="9"/>
      <c r="U2" s="9"/>
      <c r="V2" s="9"/>
    </row>
    <row r="3" spans="1:22" ht="45.75" customHeight="1">
      <c r="A3" s="132" t="s">
        <v>107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P3" s="9"/>
      <c r="Q3" s="51" t="s">
        <v>75</v>
      </c>
      <c r="R3" s="9"/>
      <c r="S3" s="9"/>
      <c r="T3" s="9"/>
      <c r="U3" s="9"/>
      <c r="V3" s="9"/>
    </row>
    <row r="4" spans="1:22" ht="15.75" customHeigh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P4" s="9"/>
      <c r="Q4" s="9"/>
      <c r="R4" s="9"/>
      <c r="S4" s="9"/>
      <c r="T4" s="9"/>
      <c r="U4" s="9"/>
      <c r="V4" s="9"/>
    </row>
    <row r="5" spans="1:22">
      <c r="A5" s="136" t="s">
        <v>110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P5" s="9"/>
      <c r="Q5" s="9"/>
      <c r="R5" s="9"/>
      <c r="S5" s="9"/>
      <c r="T5" s="9"/>
      <c r="U5" s="9"/>
      <c r="V5" s="9"/>
    </row>
    <row r="6" spans="1:22">
      <c r="A6" s="74"/>
      <c r="B6" s="133" t="s">
        <v>1</v>
      </c>
      <c r="C6" s="133"/>
      <c r="D6" s="133"/>
      <c r="E6" s="133"/>
      <c r="F6" s="133"/>
      <c r="G6" s="75"/>
      <c r="H6" s="75"/>
      <c r="I6" s="75"/>
      <c r="J6" s="76"/>
      <c r="K6" s="75"/>
      <c r="L6" s="75"/>
      <c r="M6" s="75"/>
      <c r="N6" s="77"/>
      <c r="P6" s="9"/>
      <c r="Q6" s="9"/>
      <c r="R6" s="9"/>
      <c r="S6" s="9"/>
      <c r="T6" s="9"/>
      <c r="U6" s="9"/>
      <c r="V6" s="9"/>
    </row>
    <row r="7" spans="1:22">
      <c r="A7" s="78"/>
      <c r="B7" s="71"/>
      <c r="C7" s="71"/>
      <c r="D7" s="71"/>
      <c r="E7" s="71"/>
      <c r="F7" s="71"/>
      <c r="G7" s="79"/>
      <c r="H7" s="79"/>
      <c r="I7" s="79"/>
      <c r="J7" s="80"/>
      <c r="K7" s="79"/>
      <c r="L7" s="79"/>
      <c r="M7" s="79"/>
      <c r="N7" s="81"/>
      <c r="P7" s="9"/>
      <c r="Q7" s="9"/>
      <c r="R7" s="9"/>
      <c r="S7" s="9"/>
      <c r="T7" s="9"/>
      <c r="U7" s="9"/>
      <c r="V7" s="9"/>
    </row>
    <row r="8" spans="1:22" ht="15" customHeight="1">
      <c r="A8" s="78"/>
      <c r="B8" s="71"/>
      <c r="C8" s="71"/>
      <c r="D8" s="71"/>
      <c r="E8" s="71"/>
      <c r="F8" s="71"/>
      <c r="G8" s="79"/>
      <c r="H8" s="79"/>
      <c r="I8" s="79"/>
      <c r="J8" s="79"/>
      <c r="K8" s="79"/>
      <c r="L8" s="79"/>
      <c r="M8" s="79"/>
      <c r="N8" s="81"/>
      <c r="P8" s="9"/>
      <c r="Q8" s="9"/>
      <c r="R8" s="9"/>
      <c r="S8" s="9"/>
      <c r="T8" s="9"/>
      <c r="U8" s="9"/>
      <c r="V8" s="9"/>
    </row>
    <row r="9" spans="1:22" ht="18.75" customHeight="1">
      <c r="A9" s="78"/>
      <c r="B9" s="71"/>
      <c r="C9" s="71"/>
      <c r="D9" s="71"/>
      <c r="E9" s="71"/>
      <c r="F9" s="71"/>
      <c r="G9" s="79"/>
      <c r="H9" s="79"/>
      <c r="I9" s="79"/>
      <c r="J9" s="79"/>
      <c r="K9" s="79"/>
      <c r="L9" s="79"/>
      <c r="M9" s="79"/>
      <c r="N9" s="81"/>
      <c r="P9" s="9"/>
      <c r="Q9" s="9"/>
      <c r="R9" s="9"/>
      <c r="S9" s="9"/>
      <c r="T9" s="9"/>
      <c r="U9" s="9"/>
      <c r="V9" s="9"/>
    </row>
    <row r="10" spans="1:22">
      <c r="A10" s="78"/>
      <c r="B10" s="71"/>
      <c r="C10" s="71"/>
      <c r="D10" s="71"/>
      <c r="E10" s="71"/>
      <c r="F10" s="71"/>
      <c r="G10" s="79"/>
      <c r="H10" s="79"/>
      <c r="I10" s="79"/>
      <c r="J10" s="79"/>
      <c r="K10" s="79"/>
      <c r="L10" s="79"/>
      <c r="M10" s="79"/>
      <c r="N10" s="81"/>
      <c r="P10" s="9"/>
      <c r="Q10" s="9"/>
      <c r="R10" s="9"/>
      <c r="S10" s="9"/>
      <c r="T10" s="9"/>
      <c r="U10" s="9"/>
      <c r="V10" s="9"/>
    </row>
    <row r="11" spans="1:22">
      <c r="A11" s="78"/>
      <c r="B11" s="71"/>
      <c r="C11" s="71"/>
      <c r="D11" s="71"/>
      <c r="E11" s="71"/>
      <c r="F11" s="71"/>
      <c r="G11" s="79"/>
      <c r="H11" s="79"/>
      <c r="I11" s="79"/>
      <c r="J11" s="79"/>
      <c r="K11" s="79"/>
      <c r="L11" s="79"/>
      <c r="M11" s="79"/>
      <c r="N11" s="81"/>
      <c r="P11" s="9"/>
      <c r="Q11" s="9"/>
      <c r="R11" s="9"/>
      <c r="S11" s="9"/>
      <c r="T11" s="9"/>
      <c r="U11" s="9"/>
      <c r="V11" s="9"/>
    </row>
    <row r="12" spans="1:22">
      <c r="A12" s="78"/>
      <c r="B12" s="71"/>
      <c r="C12" s="71"/>
      <c r="D12" s="71"/>
      <c r="E12" s="71"/>
      <c r="F12" s="71"/>
      <c r="G12" s="79"/>
      <c r="H12" s="79"/>
      <c r="I12" s="79"/>
      <c r="J12" s="79"/>
      <c r="K12" s="79"/>
      <c r="L12" s="79"/>
      <c r="M12" s="79"/>
      <c r="N12" s="81"/>
      <c r="P12" s="9"/>
      <c r="Q12" s="9"/>
      <c r="R12" s="9"/>
      <c r="S12" s="9"/>
      <c r="T12" s="9"/>
      <c r="U12" s="9"/>
      <c r="V12" s="9"/>
    </row>
    <row r="13" spans="1:22">
      <c r="A13" s="82"/>
      <c r="B13" s="83"/>
      <c r="C13" s="83"/>
      <c r="D13" s="83"/>
      <c r="E13" s="83"/>
      <c r="F13" s="83"/>
      <c r="G13" s="84"/>
      <c r="H13" s="84"/>
      <c r="I13" s="79"/>
      <c r="J13" s="79"/>
      <c r="K13" s="79"/>
      <c r="L13" s="79"/>
      <c r="M13" s="79"/>
      <c r="N13" s="81"/>
      <c r="P13" s="9">
        <f>20*500</f>
        <v>10000</v>
      </c>
      <c r="Q13" s="9"/>
      <c r="R13" s="9"/>
      <c r="S13" s="9"/>
      <c r="T13" s="9"/>
      <c r="U13" s="9"/>
      <c r="V13" s="9"/>
    </row>
    <row r="14" spans="1:22">
      <c r="A14" s="82"/>
      <c r="B14" s="83"/>
      <c r="C14" s="83"/>
      <c r="D14" s="83"/>
      <c r="E14" s="83"/>
      <c r="F14" s="83"/>
      <c r="G14" s="84"/>
      <c r="H14" s="84"/>
      <c r="I14" s="79"/>
      <c r="J14" s="79"/>
      <c r="K14" s="79"/>
      <c r="L14" s="79"/>
      <c r="M14" s="79"/>
      <c r="N14" s="81"/>
      <c r="Q14" s="9"/>
      <c r="R14" s="9"/>
      <c r="S14" s="9"/>
      <c r="T14" s="9"/>
      <c r="U14" s="9"/>
      <c r="V14" s="9"/>
    </row>
    <row r="15" spans="1:22">
      <c r="A15" s="82"/>
      <c r="B15" s="83"/>
      <c r="C15" s="83"/>
      <c r="D15" s="83"/>
      <c r="E15" s="85"/>
      <c r="F15" s="85"/>
      <c r="G15" s="84"/>
      <c r="H15" s="84"/>
      <c r="I15" s="79"/>
      <c r="J15" s="79"/>
      <c r="K15" s="79"/>
      <c r="L15" s="79"/>
      <c r="M15" s="79"/>
      <c r="N15" s="81"/>
      <c r="Q15" s="9"/>
      <c r="R15" s="9"/>
      <c r="S15" s="9"/>
      <c r="T15" s="9"/>
      <c r="U15" s="9"/>
      <c r="V15" s="9"/>
    </row>
    <row r="16" spans="1:22">
      <c r="A16" s="86" t="s">
        <v>2</v>
      </c>
      <c r="B16" s="71"/>
      <c r="C16" s="79"/>
      <c r="D16" s="79"/>
      <c r="E16" s="79"/>
      <c r="F16" s="79"/>
      <c r="G16" s="79"/>
      <c r="H16" s="79"/>
      <c r="I16" s="79"/>
      <c r="J16" s="80"/>
      <c r="K16" s="79"/>
      <c r="L16" s="79"/>
      <c r="M16" s="79"/>
      <c r="N16" s="81"/>
      <c r="P16" s="3"/>
      <c r="Q16" s="9"/>
      <c r="R16" s="9"/>
      <c r="S16" s="9"/>
      <c r="T16" s="9"/>
      <c r="U16" s="9"/>
      <c r="V16" s="9"/>
    </row>
    <row r="17" spans="1:1025" ht="13.5" customHeight="1">
      <c r="A17" s="140" t="s">
        <v>3</v>
      </c>
      <c r="B17" s="142" t="s">
        <v>4</v>
      </c>
      <c r="C17" s="134" t="s">
        <v>5</v>
      </c>
      <c r="D17" s="134" t="s">
        <v>6</v>
      </c>
      <c r="E17" s="134" t="s">
        <v>7</v>
      </c>
      <c r="F17" s="134" t="s">
        <v>8</v>
      </c>
      <c r="G17" s="134" t="s">
        <v>99</v>
      </c>
      <c r="H17" s="134" t="s">
        <v>98</v>
      </c>
      <c r="I17" s="134" t="s">
        <v>9</v>
      </c>
      <c r="J17" s="94" t="s">
        <v>10</v>
      </c>
      <c r="K17" s="134" t="s">
        <v>11</v>
      </c>
      <c r="L17" s="95"/>
      <c r="M17" s="134" t="s">
        <v>12</v>
      </c>
      <c r="N17" s="135" t="s">
        <v>13</v>
      </c>
      <c r="O17" s="61"/>
      <c r="P17" s="62" t="s">
        <v>81</v>
      </c>
      <c r="Q17" s="62" t="s">
        <v>81</v>
      </c>
      <c r="R17" s="62" t="s">
        <v>81</v>
      </c>
      <c r="S17" s="62" t="s">
        <v>81</v>
      </c>
      <c r="T17" s="62" t="s">
        <v>81</v>
      </c>
      <c r="U17" s="62" t="s">
        <v>81</v>
      </c>
      <c r="V17" s="9"/>
    </row>
    <row r="18" spans="1:1025" ht="27" customHeight="1">
      <c r="A18" s="141"/>
      <c r="B18" s="143"/>
      <c r="C18" s="134"/>
      <c r="D18" s="134"/>
      <c r="E18" s="134"/>
      <c r="F18" s="134"/>
      <c r="G18" s="134"/>
      <c r="H18" s="134"/>
      <c r="I18" s="134"/>
      <c r="J18" s="90"/>
      <c r="K18" s="134"/>
      <c r="L18" s="96"/>
      <c r="M18" s="134"/>
      <c r="N18" s="135"/>
      <c r="O18" s="68" t="s">
        <v>82</v>
      </c>
      <c r="P18" s="66">
        <v>50</v>
      </c>
      <c r="Q18" s="67">
        <v>35</v>
      </c>
      <c r="R18" s="67">
        <v>25</v>
      </c>
      <c r="S18" s="67">
        <v>16</v>
      </c>
      <c r="T18" s="67">
        <v>10</v>
      </c>
      <c r="U18" s="62">
        <v>6</v>
      </c>
      <c r="V18" s="9"/>
    </row>
    <row r="19" spans="1:1025">
      <c r="A19" s="139" t="s">
        <v>108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65" t="s">
        <v>83</v>
      </c>
      <c r="P19" s="63">
        <f>SUM(P20:P93)*3</f>
        <v>3</v>
      </c>
      <c r="Q19" s="63">
        <f t="shared" ref="Q19:U19" si="0">SUM(Q20:Q93)*3</f>
        <v>12</v>
      </c>
      <c r="R19" s="63">
        <f t="shared" si="0"/>
        <v>18</v>
      </c>
      <c r="S19" s="63">
        <f t="shared" si="0"/>
        <v>18</v>
      </c>
      <c r="T19" s="63">
        <f t="shared" si="0"/>
        <v>18</v>
      </c>
      <c r="U19" s="63">
        <f t="shared" si="0"/>
        <v>0</v>
      </c>
      <c r="V19" s="9"/>
    </row>
    <row r="20" spans="1:1025">
      <c r="A20" s="116" t="s">
        <v>100</v>
      </c>
      <c r="B20" s="117">
        <v>2.1999999999999999E-2</v>
      </c>
      <c r="C20" s="118">
        <v>17600</v>
      </c>
      <c r="D20" s="118">
        <f t="shared" ref="D20:D26" si="1">C20*1.1</f>
        <v>19360</v>
      </c>
      <c r="E20" s="119">
        <f t="shared" ref="E20:E26" si="2">(D20/(220*SQRT(3)*0.92))</f>
        <v>55.224808357268557</v>
      </c>
      <c r="F20" s="119">
        <f t="shared" ref="F20:F26" si="3">E20*1.2</f>
        <v>66.269770028722263</v>
      </c>
      <c r="G20" s="120">
        <f t="shared" ref="G20:G26" si="4">B20*F20</f>
        <v>1.4579349406318898</v>
      </c>
      <c r="H20" s="96">
        <v>50</v>
      </c>
      <c r="I20" s="96">
        <f>IF(H20=95,'Quant. Condutores e eletrodutos'!B$3,IF(H20=70,'Quant. Condutores e eletrodutos'!B$4,IF(H20=50,'Quant. Condutores e eletrodutos'!B$5,IF(H20=35,'Quant. Condutores e eletrodutos'!B$6,IF(H20=25,'Quant. Condutores e eletrodutos'!B$7,IF(H20=16,'Quant. Condutores e eletrodutos'!B$8,IF(H20=10,'Quant. Condutores e eletrodutos'!B$9,IF(H20=6,'Quant. Condutores e eletrodutos'!B$10,IF(H20=4,'Quant. Condutores e eletrodutos'!B$11,"erro")))))))))</f>
        <v>0.76</v>
      </c>
      <c r="J20" s="94">
        <f t="shared" ref="J20:J26" si="5">B20*3000</f>
        <v>66</v>
      </c>
      <c r="K20" s="118">
        <v>220</v>
      </c>
      <c r="L20" s="118">
        <f t="shared" ref="L20:L26" si="6">B20*3000</f>
        <v>66</v>
      </c>
      <c r="M20" s="120">
        <f t="shared" ref="M20:M26" si="7">(G20*I20*100)/K20</f>
        <v>0.50365025221828919</v>
      </c>
      <c r="N20" s="107">
        <f>M20</f>
        <v>0.50365025221828919</v>
      </c>
      <c r="O20" s="64"/>
      <c r="P20" s="63">
        <f>IF($H20=P$18,1,0)</f>
        <v>1</v>
      </c>
      <c r="Q20" s="63">
        <f t="shared" ref="Q20:U34" si="8">IF($H20=Q$18,1,0)</f>
        <v>0</v>
      </c>
      <c r="R20" s="63">
        <f t="shared" si="8"/>
        <v>0</v>
      </c>
      <c r="S20" s="63">
        <f t="shared" si="8"/>
        <v>0</v>
      </c>
      <c r="T20" s="63">
        <f t="shared" si="8"/>
        <v>0</v>
      </c>
      <c r="U20" s="63">
        <f t="shared" si="8"/>
        <v>0</v>
      </c>
      <c r="V20" s="9"/>
    </row>
    <row r="21" spans="1:1025">
      <c r="A21" s="87" t="s">
        <v>89</v>
      </c>
      <c r="B21" s="88">
        <v>3.2000000000000001E-2</v>
      </c>
      <c r="C21" s="80">
        <v>8800</v>
      </c>
      <c r="D21" s="80">
        <f t="shared" si="1"/>
        <v>9680</v>
      </c>
      <c r="E21" s="89">
        <f t="shared" si="2"/>
        <v>27.612404178634279</v>
      </c>
      <c r="F21" s="89">
        <f t="shared" si="3"/>
        <v>33.134885014361132</v>
      </c>
      <c r="G21" s="97">
        <f t="shared" si="4"/>
        <v>1.0603163204595563</v>
      </c>
      <c r="H21" s="72">
        <v>35</v>
      </c>
      <c r="I21" s="72">
        <f>IF(H21=95,'Quant. Condutores e eletrodutos'!B$3,IF(H21=70,'Quant. Condutores e eletrodutos'!B$4,IF(H21=50,'Quant. Condutores e eletrodutos'!B$5,IF(H21=35,'Quant. Condutores e eletrodutos'!B$6,IF(H21=25,'Quant. Condutores e eletrodutos'!B$7,IF(H21=16,'Quant. Condutores e eletrodutos'!B$8,IF(H21=10,'Quant. Condutores e eletrodutos'!B$9,IF(H21=6,'Quant. Condutores e eletrodutos'!B$10,IF(H21=4,'Quant. Condutores e eletrodutos'!B$11,"erro")))))))))</f>
        <v>0.98</v>
      </c>
      <c r="J21" s="90">
        <f t="shared" si="5"/>
        <v>96</v>
      </c>
      <c r="K21" s="80">
        <v>220</v>
      </c>
      <c r="L21" s="80">
        <f t="shared" si="6"/>
        <v>96</v>
      </c>
      <c r="M21" s="97">
        <f t="shared" si="7"/>
        <v>0.47232272456834784</v>
      </c>
      <c r="N21" s="98">
        <f t="shared" ref="N21:N43" si="9">M21+N20</f>
        <v>0.97597297678663697</v>
      </c>
      <c r="O21" s="4"/>
      <c r="P21" s="63">
        <f t="shared" ref="P21:U51" si="10">IF($H21=P$18,1,0)</f>
        <v>0</v>
      </c>
      <c r="Q21" s="63">
        <f t="shared" si="8"/>
        <v>1</v>
      </c>
      <c r="R21" s="63">
        <f t="shared" si="8"/>
        <v>0</v>
      </c>
      <c r="S21" s="63">
        <f t="shared" si="8"/>
        <v>0</v>
      </c>
      <c r="T21" s="63">
        <f t="shared" si="8"/>
        <v>0</v>
      </c>
      <c r="U21" s="63">
        <f t="shared" si="8"/>
        <v>0</v>
      </c>
      <c r="V21" s="9"/>
    </row>
    <row r="22" spans="1:1025">
      <c r="A22" s="87" t="s">
        <v>14</v>
      </c>
      <c r="B22" s="88">
        <v>0.04</v>
      </c>
      <c r="C22" s="80">
        <f>C21-800</f>
        <v>8000</v>
      </c>
      <c r="D22" s="80">
        <f t="shared" si="1"/>
        <v>8800</v>
      </c>
      <c r="E22" s="89">
        <f t="shared" si="2"/>
        <v>25.102185616940254</v>
      </c>
      <c r="F22" s="89">
        <f t="shared" si="3"/>
        <v>30.122622740328303</v>
      </c>
      <c r="G22" s="97">
        <f t="shared" si="4"/>
        <v>1.2049049096131321</v>
      </c>
      <c r="H22" s="72">
        <v>35</v>
      </c>
      <c r="I22" s="72">
        <f>IF(H22=95,'Quant. Condutores e eletrodutos'!B$3,IF(H22=70,'Quant. Condutores e eletrodutos'!B$4,IF(H22=50,'Quant. Condutores e eletrodutos'!B$5,IF(H22=35,'Quant. Condutores e eletrodutos'!B$6,IF(H22=25,'Quant. Condutores e eletrodutos'!B$7,IF(H22=16,'Quant. Condutores e eletrodutos'!B$8,IF(H22=10,'Quant. Condutores e eletrodutos'!B$9,IF(H22=6,'Quant. Condutores e eletrodutos'!B$10,IF(H22=4,'Quant. Condutores e eletrodutos'!B$11,"erro")))))))))</f>
        <v>0.98</v>
      </c>
      <c r="J22" s="90">
        <f t="shared" si="5"/>
        <v>120</v>
      </c>
      <c r="K22" s="80">
        <v>220</v>
      </c>
      <c r="L22" s="80">
        <f t="shared" si="6"/>
        <v>120</v>
      </c>
      <c r="M22" s="97">
        <f t="shared" si="7"/>
        <v>0.53673036882766789</v>
      </c>
      <c r="N22" s="98">
        <f t="shared" si="9"/>
        <v>1.5127033456143049</v>
      </c>
      <c r="O22" s="4"/>
      <c r="P22" s="63">
        <f t="shared" si="10"/>
        <v>0</v>
      </c>
      <c r="Q22" s="63">
        <f t="shared" si="8"/>
        <v>1</v>
      </c>
      <c r="R22" s="63">
        <f t="shared" si="8"/>
        <v>0</v>
      </c>
      <c r="S22" s="63">
        <f t="shared" si="8"/>
        <v>0</v>
      </c>
      <c r="T22" s="63">
        <f t="shared" si="8"/>
        <v>0</v>
      </c>
      <c r="U22" s="63">
        <f t="shared" si="8"/>
        <v>0</v>
      </c>
      <c r="V22" s="9"/>
    </row>
    <row r="23" spans="1:1025">
      <c r="A23" s="87" t="s">
        <v>84</v>
      </c>
      <c r="B23" s="88">
        <v>0.04</v>
      </c>
      <c r="C23" s="80">
        <f t="shared" ref="C23:C43" si="11">C22-800</f>
        <v>7200</v>
      </c>
      <c r="D23" s="80">
        <f t="shared" si="1"/>
        <v>7920.0000000000009</v>
      </c>
      <c r="E23" s="89">
        <f t="shared" si="2"/>
        <v>22.591967055246229</v>
      </c>
      <c r="F23" s="89">
        <f t="shared" si="3"/>
        <v>27.110360466295475</v>
      </c>
      <c r="G23" s="97">
        <f t="shared" si="4"/>
        <v>1.084414418651819</v>
      </c>
      <c r="H23" s="72">
        <v>25</v>
      </c>
      <c r="I23" s="72">
        <f>IF(H23=95,'Quant. Condutores e eletrodutos'!B$3,IF(H23=70,'Quant. Condutores e eletrodutos'!B$4,IF(H23=50,'Quant. Condutores e eletrodutos'!B$5,IF(H23=35,'Quant. Condutores e eletrodutos'!B$6,IF(H23=25,'Quant. Condutores e eletrodutos'!B$7,IF(H23=16,'Quant. Condutores e eletrodutos'!B$8,IF(H23=10,'Quant. Condutores e eletrodutos'!B$9,IF(H23=6,'Quant. Condutores e eletrodutos'!B$10,IF(H23=4,'Quant. Condutores e eletrodutos'!B$11,"erro")))))))))</f>
        <v>1.33</v>
      </c>
      <c r="J23" s="90">
        <f t="shared" si="5"/>
        <v>120</v>
      </c>
      <c r="K23" s="80">
        <v>220</v>
      </c>
      <c r="L23" s="80">
        <f t="shared" si="6"/>
        <v>120</v>
      </c>
      <c r="M23" s="97">
        <f t="shared" si="7"/>
        <v>0.6555778076395089</v>
      </c>
      <c r="N23" s="98">
        <f t="shared" si="9"/>
        <v>2.1682811532538135</v>
      </c>
      <c r="O23" s="4"/>
      <c r="P23" s="63">
        <f t="shared" si="10"/>
        <v>0</v>
      </c>
      <c r="Q23" s="63">
        <f t="shared" si="8"/>
        <v>0</v>
      </c>
      <c r="R23" s="63">
        <f t="shared" si="8"/>
        <v>1</v>
      </c>
      <c r="S23" s="63">
        <f t="shared" si="8"/>
        <v>0</v>
      </c>
      <c r="T23" s="63">
        <f t="shared" si="8"/>
        <v>0</v>
      </c>
      <c r="U23" s="63">
        <f t="shared" si="8"/>
        <v>0</v>
      </c>
      <c r="V23" s="9"/>
    </row>
    <row r="24" spans="1:1025">
      <c r="A24" s="87" t="s">
        <v>85</v>
      </c>
      <c r="B24" s="88">
        <v>0.04</v>
      </c>
      <c r="C24" s="80">
        <f t="shared" si="11"/>
        <v>6400</v>
      </c>
      <c r="D24" s="80">
        <f t="shared" si="1"/>
        <v>7040.0000000000009</v>
      </c>
      <c r="E24" s="89">
        <f t="shared" si="2"/>
        <v>20.081748493552205</v>
      </c>
      <c r="F24" s="89">
        <f t="shared" si="3"/>
        <v>24.098098192262643</v>
      </c>
      <c r="G24" s="97">
        <f t="shared" si="4"/>
        <v>0.96392392769050572</v>
      </c>
      <c r="H24" s="72">
        <v>25</v>
      </c>
      <c r="I24" s="72">
        <f>IF(H24=95,'Quant. Condutores e eletrodutos'!B$3,IF(H24=70,'Quant. Condutores e eletrodutos'!B$4,IF(H24=50,'Quant. Condutores e eletrodutos'!B$5,IF(H24=35,'Quant. Condutores e eletrodutos'!B$6,IF(H24=25,'Quant. Condutores e eletrodutos'!B$7,IF(H24=16,'Quant. Condutores e eletrodutos'!B$8,IF(H24=10,'Quant. Condutores e eletrodutos'!B$9,IF(H24=6,'Quant. Condutores e eletrodutos'!B$10,IF(H24=4,'Quant. Condutores e eletrodutos'!B$11,"erro")))))))))</f>
        <v>1.33</v>
      </c>
      <c r="J24" s="90">
        <f t="shared" si="5"/>
        <v>120</v>
      </c>
      <c r="K24" s="80">
        <v>220</v>
      </c>
      <c r="L24" s="80">
        <f t="shared" si="6"/>
        <v>120</v>
      </c>
      <c r="M24" s="97">
        <f t="shared" si="7"/>
        <v>0.58273582901289678</v>
      </c>
      <c r="N24" s="98">
        <f t="shared" si="9"/>
        <v>2.7510169822667105</v>
      </c>
      <c r="O24" s="4"/>
      <c r="P24" s="63">
        <f t="shared" si="10"/>
        <v>0</v>
      </c>
      <c r="Q24" s="63">
        <f t="shared" si="8"/>
        <v>0</v>
      </c>
      <c r="R24" s="63">
        <f t="shared" si="8"/>
        <v>1</v>
      </c>
      <c r="S24" s="63">
        <f t="shared" si="8"/>
        <v>0</v>
      </c>
      <c r="T24" s="63">
        <f t="shared" si="8"/>
        <v>0</v>
      </c>
      <c r="U24" s="63">
        <f t="shared" si="8"/>
        <v>0</v>
      </c>
      <c r="V24" s="9"/>
    </row>
    <row r="25" spans="1:1025">
      <c r="A25" s="87" t="s">
        <v>101</v>
      </c>
      <c r="B25" s="88">
        <v>0.04</v>
      </c>
      <c r="C25" s="80">
        <f t="shared" si="11"/>
        <v>5600</v>
      </c>
      <c r="D25" s="80">
        <f t="shared" si="1"/>
        <v>6160.0000000000009</v>
      </c>
      <c r="E25" s="89">
        <f t="shared" si="2"/>
        <v>17.57152993185818</v>
      </c>
      <c r="F25" s="89">
        <f t="shared" si="3"/>
        <v>21.085835918229815</v>
      </c>
      <c r="G25" s="97">
        <f t="shared" si="4"/>
        <v>0.84343343672919258</v>
      </c>
      <c r="H25" s="72">
        <v>25</v>
      </c>
      <c r="I25" s="72">
        <f>IF(H25=95,'Quant. Condutores e eletrodutos'!B$3,IF(H25=70,'Quant. Condutores e eletrodutos'!B$4,IF(H25=50,'Quant. Condutores e eletrodutos'!B$5,IF(H25=35,'Quant. Condutores e eletrodutos'!B$6,IF(H25=25,'Quant. Condutores e eletrodutos'!B$7,IF(H25=16,'Quant. Condutores e eletrodutos'!B$8,IF(H25=10,'Quant. Condutores e eletrodutos'!B$9,IF(H25=6,'Quant. Condutores e eletrodutos'!B$10,IF(H25=4,'Quant. Condutores e eletrodutos'!B$11,"erro")))))))))</f>
        <v>1.33</v>
      </c>
      <c r="J25" s="90">
        <f t="shared" si="5"/>
        <v>120</v>
      </c>
      <c r="K25" s="80">
        <v>220</v>
      </c>
      <c r="L25" s="80">
        <f t="shared" si="6"/>
        <v>120</v>
      </c>
      <c r="M25" s="97">
        <f t="shared" si="7"/>
        <v>0.50989385038628465</v>
      </c>
      <c r="N25" s="98">
        <f t="shared" si="9"/>
        <v>3.2609108326529954</v>
      </c>
      <c r="O25" s="4"/>
      <c r="P25" s="63">
        <f t="shared" si="10"/>
        <v>0</v>
      </c>
      <c r="Q25" s="63">
        <f t="shared" si="8"/>
        <v>0</v>
      </c>
      <c r="R25" s="63">
        <f t="shared" si="8"/>
        <v>1</v>
      </c>
      <c r="S25" s="63">
        <f t="shared" si="8"/>
        <v>0</v>
      </c>
      <c r="T25" s="63">
        <f t="shared" si="8"/>
        <v>0</v>
      </c>
      <c r="U25" s="63">
        <f t="shared" si="8"/>
        <v>0</v>
      </c>
      <c r="V25" s="9"/>
    </row>
    <row r="26" spans="1:1025">
      <c r="A26" s="87" t="s">
        <v>86</v>
      </c>
      <c r="B26" s="88">
        <v>0.04</v>
      </c>
      <c r="C26" s="80">
        <f t="shared" si="11"/>
        <v>4800</v>
      </c>
      <c r="D26" s="80">
        <f t="shared" si="1"/>
        <v>5280</v>
      </c>
      <c r="E26" s="89">
        <f t="shared" si="2"/>
        <v>15.061311370164152</v>
      </c>
      <c r="F26" s="89">
        <f t="shared" si="3"/>
        <v>18.07357364419698</v>
      </c>
      <c r="G26" s="97">
        <f t="shared" si="4"/>
        <v>0.72294294576787921</v>
      </c>
      <c r="H26" s="72">
        <v>16</v>
      </c>
      <c r="I26" s="72">
        <f>IF(H26=95,'Quant. Condutores e eletrodutos'!B$3,IF(H26=70,'Quant. Condutores e eletrodutos'!B$4,IF(H26=50,'Quant. Condutores e eletrodutos'!B$5,IF(H26=35,'Quant. Condutores e eletrodutos'!B$6,IF(H26=25,'Quant. Condutores e eletrodutos'!B$7,IF(H26=16,'Quant. Condutores e eletrodutos'!B$8,IF(H26=10,'Quant. Condutores e eletrodutos'!B$9,IF(H26=6,'Quant. Condutores e eletrodutos'!B$10,IF(H26=4,'Quant. Condutores e eletrodutos'!B$11,"erro")))))))))</f>
        <v>2.0299999999999998</v>
      </c>
      <c r="J26" s="90">
        <f t="shared" si="5"/>
        <v>120</v>
      </c>
      <c r="K26" s="80">
        <v>220</v>
      </c>
      <c r="L26" s="80">
        <f t="shared" si="6"/>
        <v>120</v>
      </c>
      <c r="M26" s="97">
        <f t="shared" si="7"/>
        <v>0.66707917268581585</v>
      </c>
      <c r="N26" s="98">
        <f t="shared" si="9"/>
        <v>3.9279900053388115</v>
      </c>
      <c r="O26" s="4"/>
      <c r="P26" s="63">
        <f t="shared" si="10"/>
        <v>0</v>
      </c>
      <c r="Q26" s="63">
        <f t="shared" si="8"/>
        <v>0</v>
      </c>
      <c r="R26" s="63">
        <f t="shared" si="8"/>
        <v>0</v>
      </c>
      <c r="S26" s="63">
        <f t="shared" si="8"/>
        <v>1</v>
      </c>
      <c r="T26" s="63">
        <f t="shared" si="8"/>
        <v>0</v>
      </c>
      <c r="U26" s="63">
        <f t="shared" si="8"/>
        <v>0</v>
      </c>
      <c r="V26" s="9"/>
    </row>
    <row r="27" spans="1:1025" s="8" customFormat="1">
      <c r="A27" s="87" t="s">
        <v>102</v>
      </c>
      <c r="B27" s="88">
        <v>0.04</v>
      </c>
      <c r="C27" s="80">
        <f t="shared" si="11"/>
        <v>4000</v>
      </c>
      <c r="D27" s="80">
        <f t="shared" ref="D27:D36" si="12">C27*1.1</f>
        <v>4400</v>
      </c>
      <c r="E27" s="89">
        <f t="shared" ref="E27:E36" si="13">(D27/(220*SQRT(3)*0.92))</f>
        <v>12.551092808470127</v>
      </c>
      <c r="F27" s="89">
        <f t="shared" ref="F27:F36" si="14">E27*1.2</f>
        <v>15.061311370164152</v>
      </c>
      <c r="G27" s="97">
        <f t="shared" ref="G27:G36" si="15">B27*F27</f>
        <v>0.60245245480656606</v>
      </c>
      <c r="H27" s="72">
        <v>16</v>
      </c>
      <c r="I27" s="72">
        <f>IF(H27=95,'Quant. Condutores e eletrodutos'!B$3,IF(H27=70,'Quant. Condutores e eletrodutos'!B$4,IF(H27=50,'Quant. Condutores e eletrodutos'!B$5,IF(H27=35,'Quant. Condutores e eletrodutos'!B$6,IF(H27=25,'Quant. Condutores e eletrodutos'!B$7,IF(H27=16,'Quant. Condutores e eletrodutos'!B$8,IF(H27=10,'Quant. Condutores e eletrodutos'!B$9,IF(H27=6,'Quant. Condutores e eletrodutos'!B$10,IF(H27=4,'Quant. Condutores e eletrodutos'!B$11,"erro")))))))))</f>
        <v>2.0299999999999998</v>
      </c>
      <c r="J27" s="90">
        <f t="shared" ref="J27:J36" si="16">B27*3000</f>
        <v>120</v>
      </c>
      <c r="K27" s="80">
        <v>220</v>
      </c>
      <c r="L27" s="80">
        <f t="shared" ref="L27:L36" si="17">B27*3000</f>
        <v>120</v>
      </c>
      <c r="M27" s="97">
        <f t="shared" ref="M27:M36" si="18">(G27*I27*100)/K27</f>
        <v>0.55589931057151321</v>
      </c>
      <c r="N27" s="98">
        <f t="shared" si="9"/>
        <v>4.483889315910325</v>
      </c>
      <c r="O27" s="4"/>
      <c r="P27" s="63">
        <f t="shared" si="10"/>
        <v>0</v>
      </c>
      <c r="Q27" s="63">
        <f t="shared" si="8"/>
        <v>0</v>
      </c>
      <c r="R27" s="63">
        <f t="shared" si="8"/>
        <v>0</v>
      </c>
      <c r="S27" s="63">
        <f t="shared" si="8"/>
        <v>1</v>
      </c>
      <c r="T27" s="63">
        <f t="shared" si="8"/>
        <v>0</v>
      </c>
      <c r="U27" s="63">
        <f t="shared" si="8"/>
        <v>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  <c r="IZ27" s="9"/>
      <c r="JA27" s="9"/>
      <c r="JB27" s="9"/>
      <c r="JC27" s="9"/>
      <c r="JD27" s="9"/>
      <c r="JE27" s="9"/>
      <c r="JF27" s="9"/>
      <c r="JG27" s="9"/>
      <c r="JH27" s="9"/>
      <c r="JI27" s="9"/>
      <c r="JJ27" s="9"/>
      <c r="JK27" s="9"/>
      <c r="JL27" s="9"/>
      <c r="JM27" s="9"/>
      <c r="JN27" s="9"/>
      <c r="JO27" s="9"/>
      <c r="JP27" s="9"/>
      <c r="JQ27" s="9"/>
      <c r="JR27" s="9"/>
      <c r="JS27" s="9"/>
      <c r="JT27" s="9"/>
      <c r="JU27" s="9"/>
      <c r="JV27" s="9"/>
      <c r="JW27" s="9"/>
      <c r="JX27" s="9"/>
      <c r="JY27" s="9"/>
      <c r="JZ27" s="9"/>
      <c r="KA27" s="9"/>
      <c r="KB27" s="9"/>
      <c r="KC27" s="9"/>
      <c r="KD27" s="9"/>
      <c r="KE27" s="9"/>
      <c r="KF27" s="9"/>
      <c r="KG27" s="9"/>
      <c r="KH27" s="9"/>
      <c r="KI27" s="9"/>
      <c r="KJ27" s="9"/>
      <c r="KK27" s="9"/>
      <c r="KL27" s="9"/>
      <c r="KM27" s="9"/>
      <c r="KN27" s="9"/>
      <c r="KO27" s="9"/>
      <c r="KP27" s="9"/>
      <c r="KQ27" s="9"/>
      <c r="KR27" s="9"/>
      <c r="KS27" s="9"/>
      <c r="KT27" s="9"/>
      <c r="KU27" s="9"/>
      <c r="KV27" s="9"/>
      <c r="KW27" s="9"/>
      <c r="KX27" s="9"/>
      <c r="KY27" s="9"/>
      <c r="KZ27" s="9"/>
      <c r="LA27" s="9"/>
      <c r="LB27" s="9"/>
      <c r="LC27" s="9"/>
      <c r="LD27" s="9"/>
      <c r="LE27" s="9"/>
      <c r="LF27" s="9"/>
      <c r="LG27" s="9"/>
      <c r="LH27" s="9"/>
      <c r="LI27" s="9"/>
      <c r="LJ27" s="9"/>
      <c r="LK27" s="9"/>
      <c r="LL27" s="9"/>
      <c r="LM27" s="9"/>
      <c r="LN27" s="9"/>
      <c r="LO27" s="9"/>
      <c r="LP27" s="9"/>
      <c r="LQ27" s="9"/>
      <c r="LR27" s="9"/>
      <c r="LS27" s="9"/>
      <c r="LT27" s="9"/>
      <c r="LU27" s="9"/>
      <c r="LV27" s="9"/>
      <c r="LW27" s="9"/>
      <c r="LX27" s="9"/>
      <c r="LY27" s="9"/>
      <c r="LZ27" s="9"/>
      <c r="MA27" s="9"/>
      <c r="MB27" s="9"/>
      <c r="MC27" s="9"/>
      <c r="MD27" s="9"/>
      <c r="ME27" s="9"/>
      <c r="MF27" s="9"/>
      <c r="MG27" s="9"/>
      <c r="MH27" s="9"/>
      <c r="MI27" s="9"/>
      <c r="MJ27" s="9"/>
      <c r="MK27" s="9"/>
      <c r="ML27" s="9"/>
      <c r="MM27" s="9"/>
      <c r="MN27" s="9"/>
      <c r="MO27" s="9"/>
      <c r="MP27" s="9"/>
      <c r="MQ27" s="9"/>
      <c r="MR27" s="9"/>
      <c r="MS27" s="9"/>
      <c r="MT27" s="9"/>
      <c r="MU27" s="9"/>
      <c r="MV27" s="9"/>
      <c r="MW27" s="9"/>
      <c r="MX27" s="9"/>
      <c r="MY27" s="9"/>
      <c r="MZ27" s="9"/>
      <c r="NA27" s="9"/>
      <c r="NB27" s="9"/>
      <c r="NC27" s="9"/>
      <c r="ND27" s="9"/>
      <c r="NE27" s="9"/>
      <c r="NF27" s="9"/>
      <c r="NG27" s="9"/>
      <c r="NH27" s="9"/>
      <c r="NI27" s="9"/>
      <c r="NJ27" s="9"/>
      <c r="NK27" s="9"/>
      <c r="NL27" s="9"/>
      <c r="NM27" s="9"/>
      <c r="NN27" s="9"/>
      <c r="NO27" s="9"/>
      <c r="NP27" s="9"/>
      <c r="NQ27" s="9"/>
      <c r="NR27" s="9"/>
      <c r="NS27" s="9"/>
      <c r="NT27" s="9"/>
      <c r="NU27" s="9"/>
      <c r="NV27" s="9"/>
      <c r="NW27" s="9"/>
      <c r="NX27" s="9"/>
      <c r="NY27" s="9"/>
      <c r="NZ27" s="9"/>
      <c r="OA27" s="9"/>
      <c r="OB27" s="9"/>
      <c r="OC27" s="9"/>
      <c r="OD27" s="9"/>
      <c r="OE27" s="9"/>
      <c r="OF27" s="9"/>
      <c r="OG27" s="9"/>
      <c r="OH27" s="9"/>
      <c r="OI27" s="9"/>
      <c r="OJ27" s="9"/>
      <c r="OK27" s="9"/>
      <c r="OL27" s="9"/>
      <c r="OM27" s="9"/>
      <c r="ON27" s="9"/>
      <c r="OO27" s="9"/>
      <c r="OP27" s="9"/>
      <c r="OQ27" s="9"/>
      <c r="OR27" s="9"/>
      <c r="OS27" s="9"/>
      <c r="OT27" s="9"/>
      <c r="OU27" s="9"/>
      <c r="OV27" s="9"/>
      <c r="OW27" s="9"/>
      <c r="OX27" s="9"/>
      <c r="OY27" s="9"/>
      <c r="OZ27" s="9"/>
      <c r="PA27" s="9"/>
      <c r="PB27" s="9"/>
      <c r="PC27" s="9"/>
      <c r="PD27" s="9"/>
      <c r="PE27" s="9"/>
      <c r="PF27" s="9"/>
      <c r="PG27" s="9"/>
      <c r="PH27" s="9"/>
      <c r="PI27" s="9"/>
      <c r="PJ27" s="9"/>
      <c r="PK27" s="9"/>
      <c r="PL27" s="9"/>
      <c r="PM27" s="9"/>
      <c r="PN27" s="9"/>
      <c r="PO27" s="9"/>
      <c r="PP27" s="9"/>
      <c r="PQ27" s="9"/>
      <c r="PR27" s="9"/>
      <c r="PS27" s="9"/>
      <c r="PT27" s="9"/>
      <c r="PU27" s="9"/>
      <c r="PV27" s="9"/>
      <c r="PW27" s="9"/>
      <c r="PX27" s="9"/>
      <c r="PY27" s="9"/>
      <c r="PZ27" s="9"/>
      <c r="QA27" s="9"/>
      <c r="QB27" s="9"/>
      <c r="QC27" s="9"/>
      <c r="QD27" s="9"/>
      <c r="QE27" s="9"/>
      <c r="QF27" s="9"/>
      <c r="QG27" s="9"/>
      <c r="QH27" s="9"/>
      <c r="QI27" s="9"/>
      <c r="QJ27" s="9"/>
      <c r="QK27" s="9"/>
      <c r="QL27" s="9"/>
      <c r="QM27" s="9"/>
      <c r="QN27" s="9"/>
      <c r="QO27" s="9"/>
      <c r="QP27" s="9"/>
      <c r="QQ27" s="9"/>
      <c r="QR27" s="9"/>
      <c r="QS27" s="9"/>
      <c r="QT27" s="9"/>
      <c r="QU27" s="9"/>
      <c r="QV27" s="9"/>
      <c r="QW27" s="9"/>
      <c r="QX27" s="9"/>
      <c r="QY27" s="9"/>
      <c r="QZ27" s="9"/>
      <c r="RA27" s="9"/>
      <c r="RB27" s="9"/>
      <c r="RC27" s="9"/>
      <c r="RD27" s="9"/>
      <c r="RE27" s="9"/>
      <c r="RF27" s="9"/>
      <c r="RG27" s="9"/>
      <c r="RH27" s="9"/>
      <c r="RI27" s="9"/>
      <c r="RJ27" s="9"/>
      <c r="RK27" s="9"/>
      <c r="RL27" s="9"/>
      <c r="RM27" s="9"/>
      <c r="RN27" s="9"/>
      <c r="RO27" s="9"/>
      <c r="RP27" s="9"/>
      <c r="RQ27" s="9"/>
      <c r="RR27" s="9"/>
      <c r="RS27" s="9"/>
      <c r="RT27" s="9"/>
      <c r="RU27" s="9"/>
      <c r="RV27" s="9"/>
      <c r="RW27" s="9"/>
      <c r="RX27" s="9"/>
      <c r="RY27" s="9"/>
      <c r="RZ27" s="9"/>
      <c r="SA27" s="9"/>
      <c r="SB27" s="9"/>
      <c r="SC27" s="9"/>
      <c r="SD27" s="9"/>
      <c r="SE27" s="9"/>
      <c r="SF27" s="9"/>
      <c r="SG27" s="9"/>
      <c r="SH27" s="9"/>
      <c r="SI27" s="9"/>
      <c r="SJ27" s="9"/>
      <c r="SK27" s="9"/>
      <c r="SL27" s="9"/>
      <c r="SM27" s="9"/>
      <c r="SN27" s="9"/>
      <c r="SO27" s="9"/>
      <c r="SP27" s="9"/>
      <c r="SQ27" s="9"/>
      <c r="SR27" s="9"/>
      <c r="SS27" s="9"/>
      <c r="ST27" s="9"/>
      <c r="SU27" s="9"/>
      <c r="SV27" s="9"/>
      <c r="SW27" s="9"/>
      <c r="SX27" s="9"/>
      <c r="SY27" s="9"/>
      <c r="SZ27" s="9"/>
      <c r="TA27" s="9"/>
      <c r="TB27" s="9"/>
      <c r="TC27" s="9"/>
      <c r="TD27" s="9"/>
      <c r="TE27" s="9"/>
      <c r="TF27" s="9"/>
      <c r="TG27" s="9"/>
      <c r="TH27" s="9"/>
      <c r="TI27" s="9"/>
      <c r="TJ27" s="9"/>
      <c r="TK27" s="9"/>
      <c r="TL27" s="9"/>
      <c r="TM27" s="9"/>
      <c r="TN27" s="9"/>
      <c r="TO27" s="9"/>
      <c r="TP27" s="9"/>
      <c r="TQ27" s="9"/>
      <c r="TR27" s="9"/>
      <c r="TS27" s="9"/>
      <c r="TT27" s="9"/>
      <c r="TU27" s="9"/>
      <c r="TV27" s="9"/>
      <c r="TW27" s="9"/>
      <c r="TX27" s="9"/>
      <c r="TY27" s="9"/>
      <c r="TZ27" s="9"/>
      <c r="UA27" s="9"/>
      <c r="UB27" s="9"/>
      <c r="UC27" s="9"/>
      <c r="UD27" s="9"/>
      <c r="UE27" s="9"/>
      <c r="UF27" s="9"/>
      <c r="UG27" s="9"/>
      <c r="UH27" s="9"/>
      <c r="UI27" s="9"/>
      <c r="UJ27" s="9"/>
      <c r="UK27" s="9"/>
      <c r="UL27" s="9"/>
      <c r="UM27" s="9"/>
      <c r="UN27" s="9"/>
      <c r="UO27" s="9"/>
      <c r="UP27" s="9"/>
      <c r="UQ27" s="9"/>
      <c r="UR27" s="9"/>
      <c r="US27" s="9"/>
      <c r="UT27" s="9"/>
      <c r="UU27" s="9"/>
      <c r="UV27" s="9"/>
      <c r="UW27" s="9"/>
      <c r="UX27" s="9"/>
      <c r="UY27" s="9"/>
      <c r="UZ27" s="9"/>
      <c r="VA27" s="9"/>
      <c r="VB27" s="9"/>
      <c r="VC27" s="9"/>
      <c r="VD27" s="9"/>
      <c r="VE27" s="9"/>
      <c r="VF27" s="9"/>
      <c r="VG27" s="9"/>
      <c r="VH27" s="9"/>
      <c r="VI27" s="9"/>
      <c r="VJ27" s="9"/>
      <c r="VK27" s="9"/>
      <c r="VL27" s="9"/>
      <c r="VM27" s="9"/>
      <c r="VN27" s="9"/>
      <c r="VO27" s="9"/>
      <c r="VP27" s="9"/>
      <c r="VQ27" s="9"/>
      <c r="VR27" s="9"/>
      <c r="VS27" s="9"/>
      <c r="VT27" s="9"/>
      <c r="VU27" s="9"/>
      <c r="VV27" s="9"/>
      <c r="VW27" s="9"/>
      <c r="VX27" s="9"/>
      <c r="VY27" s="9"/>
      <c r="VZ27" s="9"/>
      <c r="WA27" s="9"/>
      <c r="WB27" s="9"/>
      <c r="WC27" s="9"/>
      <c r="WD27" s="9"/>
      <c r="WE27" s="9"/>
      <c r="WF27" s="9"/>
      <c r="WG27" s="9"/>
      <c r="WH27" s="9"/>
      <c r="WI27" s="9"/>
      <c r="WJ27" s="9"/>
      <c r="WK27" s="9"/>
      <c r="WL27" s="9"/>
      <c r="WM27" s="9"/>
      <c r="WN27" s="9"/>
      <c r="WO27" s="9"/>
      <c r="WP27" s="9"/>
      <c r="WQ27" s="9"/>
      <c r="WR27" s="9"/>
      <c r="WS27" s="9"/>
      <c r="WT27" s="9"/>
      <c r="WU27" s="9"/>
      <c r="WV27" s="9"/>
      <c r="WW27" s="9"/>
      <c r="WX27" s="9"/>
      <c r="WY27" s="9"/>
      <c r="WZ27" s="9"/>
      <c r="XA27" s="9"/>
      <c r="XB27" s="9"/>
      <c r="XC27" s="9"/>
      <c r="XD27" s="9"/>
      <c r="XE27" s="9"/>
      <c r="XF27" s="9"/>
      <c r="XG27" s="9"/>
      <c r="XH27" s="9"/>
      <c r="XI27" s="9"/>
      <c r="XJ27" s="9"/>
      <c r="XK27" s="9"/>
      <c r="XL27" s="9"/>
      <c r="XM27" s="9"/>
      <c r="XN27" s="9"/>
      <c r="XO27" s="9"/>
      <c r="XP27" s="9"/>
      <c r="XQ27" s="9"/>
      <c r="XR27" s="9"/>
      <c r="XS27" s="9"/>
      <c r="XT27" s="9"/>
      <c r="XU27" s="9"/>
      <c r="XV27" s="9"/>
      <c r="XW27" s="9"/>
      <c r="XX27" s="9"/>
      <c r="XY27" s="9"/>
      <c r="XZ27" s="9"/>
      <c r="YA27" s="9"/>
      <c r="YB27" s="9"/>
      <c r="YC27" s="9"/>
      <c r="YD27" s="9"/>
      <c r="YE27" s="9"/>
      <c r="YF27" s="9"/>
      <c r="YG27" s="9"/>
      <c r="YH27" s="9"/>
      <c r="YI27" s="9"/>
      <c r="YJ27" s="9"/>
      <c r="YK27" s="9"/>
      <c r="YL27" s="9"/>
      <c r="YM27" s="9"/>
      <c r="YN27" s="9"/>
      <c r="YO27" s="9"/>
      <c r="YP27" s="9"/>
      <c r="YQ27" s="9"/>
      <c r="YR27" s="9"/>
      <c r="YS27" s="9"/>
      <c r="YT27" s="9"/>
      <c r="YU27" s="9"/>
      <c r="YV27" s="9"/>
      <c r="YW27" s="9"/>
      <c r="YX27" s="9"/>
      <c r="YY27" s="9"/>
      <c r="YZ27" s="9"/>
      <c r="ZA27" s="9"/>
      <c r="ZB27" s="9"/>
      <c r="ZC27" s="9"/>
      <c r="ZD27" s="9"/>
      <c r="ZE27" s="9"/>
      <c r="ZF27" s="9"/>
      <c r="ZG27" s="9"/>
      <c r="ZH27" s="9"/>
      <c r="ZI27" s="9"/>
      <c r="ZJ27" s="9"/>
      <c r="ZK27" s="9"/>
      <c r="ZL27" s="9"/>
      <c r="ZM27" s="9"/>
      <c r="ZN27" s="9"/>
      <c r="ZO27" s="9"/>
      <c r="ZP27" s="9"/>
      <c r="ZQ27" s="9"/>
      <c r="ZR27" s="9"/>
      <c r="ZS27" s="9"/>
      <c r="ZT27" s="9"/>
      <c r="ZU27" s="9"/>
      <c r="ZV27" s="9"/>
      <c r="ZW27" s="9"/>
      <c r="ZX27" s="9"/>
      <c r="ZY27" s="9"/>
      <c r="ZZ27" s="9"/>
      <c r="AAA27" s="9"/>
      <c r="AAB27" s="9"/>
      <c r="AAC27" s="9"/>
      <c r="AAD27" s="9"/>
      <c r="AAE27" s="9"/>
      <c r="AAF27" s="9"/>
      <c r="AAG27" s="9"/>
      <c r="AAH27" s="9"/>
      <c r="AAI27" s="9"/>
      <c r="AAJ27" s="9"/>
      <c r="AAK27" s="9"/>
      <c r="AAL27" s="9"/>
      <c r="AAM27" s="9"/>
      <c r="AAN27" s="9"/>
      <c r="AAO27" s="9"/>
      <c r="AAP27" s="9"/>
      <c r="AAQ27" s="9"/>
      <c r="AAR27" s="9"/>
      <c r="AAS27" s="9"/>
      <c r="AAT27" s="9"/>
      <c r="AAU27" s="9"/>
      <c r="AAV27" s="9"/>
      <c r="AAW27" s="9"/>
      <c r="AAX27" s="9"/>
      <c r="AAY27" s="9"/>
      <c r="AAZ27" s="9"/>
      <c r="ABA27" s="9"/>
      <c r="ABB27" s="9"/>
      <c r="ABC27" s="9"/>
      <c r="ABD27" s="9"/>
      <c r="ABE27" s="9"/>
      <c r="ABF27" s="9"/>
      <c r="ABG27" s="9"/>
      <c r="ABH27" s="9"/>
      <c r="ABI27" s="9"/>
      <c r="ABJ27" s="9"/>
      <c r="ABK27" s="9"/>
      <c r="ABL27" s="9"/>
      <c r="ABM27" s="9"/>
      <c r="ABN27" s="9"/>
      <c r="ABO27" s="9"/>
      <c r="ABP27" s="9"/>
      <c r="ABQ27" s="9"/>
      <c r="ABR27" s="9"/>
      <c r="ABS27" s="9"/>
      <c r="ABT27" s="9"/>
      <c r="ABU27" s="9"/>
      <c r="ABV27" s="9"/>
      <c r="ABW27" s="9"/>
      <c r="ABX27" s="9"/>
      <c r="ABY27" s="9"/>
      <c r="ABZ27" s="9"/>
      <c r="ACA27" s="9"/>
      <c r="ACB27" s="9"/>
      <c r="ACC27" s="9"/>
      <c r="ACD27" s="9"/>
      <c r="ACE27" s="9"/>
      <c r="ACF27" s="9"/>
      <c r="ACG27" s="9"/>
      <c r="ACH27" s="9"/>
      <c r="ACI27" s="9"/>
      <c r="ACJ27" s="9"/>
      <c r="ACK27" s="9"/>
      <c r="ACL27" s="9"/>
      <c r="ACM27" s="9"/>
      <c r="ACN27" s="9"/>
      <c r="ACO27" s="9"/>
      <c r="ACP27" s="9"/>
      <c r="ACQ27" s="9"/>
      <c r="ACR27" s="9"/>
      <c r="ACS27" s="9"/>
      <c r="ACT27" s="9"/>
      <c r="ACU27" s="9"/>
      <c r="ACV27" s="9"/>
      <c r="ACW27" s="9"/>
      <c r="ACX27" s="9"/>
      <c r="ACY27" s="9"/>
      <c r="ACZ27" s="9"/>
      <c r="ADA27" s="9"/>
      <c r="ADB27" s="9"/>
      <c r="ADC27" s="9"/>
      <c r="ADD27" s="9"/>
      <c r="ADE27" s="9"/>
      <c r="ADF27" s="9"/>
      <c r="ADG27" s="9"/>
      <c r="ADH27" s="9"/>
      <c r="ADI27" s="9"/>
      <c r="ADJ27" s="9"/>
      <c r="ADK27" s="9"/>
      <c r="ADL27" s="9"/>
      <c r="ADM27" s="9"/>
      <c r="ADN27" s="9"/>
      <c r="ADO27" s="9"/>
      <c r="ADP27" s="9"/>
      <c r="ADQ27" s="9"/>
      <c r="ADR27" s="9"/>
      <c r="ADS27" s="9"/>
      <c r="ADT27" s="9"/>
      <c r="ADU27" s="9"/>
      <c r="ADV27" s="9"/>
      <c r="ADW27" s="9"/>
      <c r="ADX27" s="9"/>
      <c r="ADY27" s="9"/>
      <c r="ADZ27" s="9"/>
      <c r="AEA27" s="9"/>
      <c r="AEB27" s="9"/>
      <c r="AEC27" s="9"/>
      <c r="AED27" s="9"/>
      <c r="AEE27" s="9"/>
      <c r="AEF27" s="9"/>
      <c r="AEG27" s="9"/>
      <c r="AEH27" s="9"/>
      <c r="AEI27" s="9"/>
      <c r="AEJ27" s="9"/>
      <c r="AEK27" s="9"/>
      <c r="AEL27" s="9"/>
      <c r="AEM27" s="9"/>
      <c r="AEN27" s="9"/>
      <c r="AEO27" s="9"/>
      <c r="AEP27" s="9"/>
      <c r="AEQ27" s="9"/>
      <c r="AER27" s="9"/>
      <c r="AES27" s="9"/>
      <c r="AET27" s="9"/>
      <c r="AEU27" s="9"/>
      <c r="AEV27" s="9"/>
      <c r="AEW27" s="9"/>
      <c r="AEX27" s="9"/>
      <c r="AEY27" s="9"/>
      <c r="AEZ27" s="9"/>
      <c r="AFA27" s="9"/>
      <c r="AFB27" s="9"/>
      <c r="AFC27" s="9"/>
      <c r="AFD27" s="9"/>
      <c r="AFE27" s="9"/>
      <c r="AFF27" s="9"/>
      <c r="AFG27" s="9"/>
      <c r="AFH27" s="9"/>
      <c r="AFI27" s="9"/>
      <c r="AFJ27" s="9"/>
      <c r="AFK27" s="9"/>
      <c r="AFL27" s="9"/>
      <c r="AFM27" s="9"/>
      <c r="AFN27" s="9"/>
      <c r="AFO27" s="9"/>
      <c r="AFP27" s="9"/>
      <c r="AFQ27" s="9"/>
      <c r="AFR27" s="9"/>
      <c r="AFS27" s="9"/>
      <c r="AFT27" s="9"/>
      <c r="AFU27" s="9"/>
      <c r="AFV27" s="9"/>
      <c r="AFW27" s="9"/>
      <c r="AFX27" s="9"/>
      <c r="AFY27" s="9"/>
      <c r="AFZ27" s="9"/>
      <c r="AGA27" s="9"/>
      <c r="AGB27" s="9"/>
      <c r="AGC27" s="9"/>
      <c r="AGD27" s="9"/>
      <c r="AGE27" s="9"/>
      <c r="AGF27" s="9"/>
      <c r="AGG27" s="9"/>
      <c r="AGH27" s="9"/>
      <c r="AGI27" s="9"/>
      <c r="AGJ27" s="9"/>
      <c r="AGK27" s="9"/>
      <c r="AGL27" s="9"/>
      <c r="AGM27" s="9"/>
      <c r="AGN27" s="9"/>
      <c r="AGO27" s="9"/>
      <c r="AGP27" s="9"/>
      <c r="AGQ27" s="9"/>
      <c r="AGR27" s="9"/>
      <c r="AGS27" s="9"/>
      <c r="AGT27" s="9"/>
      <c r="AGU27" s="9"/>
      <c r="AGV27" s="9"/>
      <c r="AGW27" s="9"/>
      <c r="AGX27" s="9"/>
      <c r="AGY27" s="9"/>
      <c r="AGZ27" s="9"/>
      <c r="AHA27" s="9"/>
      <c r="AHB27" s="9"/>
      <c r="AHC27" s="9"/>
      <c r="AHD27" s="9"/>
      <c r="AHE27" s="9"/>
      <c r="AHF27" s="9"/>
      <c r="AHG27" s="9"/>
      <c r="AHH27" s="9"/>
      <c r="AHI27" s="9"/>
      <c r="AHJ27" s="9"/>
      <c r="AHK27" s="9"/>
      <c r="AHL27" s="9"/>
      <c r="AHM27" s="9"/>
      <c r="AHN27" s="9"/>
      <c r="AHO27" s="9"/>
      <c r="AHP27" s="9"/>
      <c r="AHQ27" s="9"/>
      <c r="AHR27" s="9"/>
      <c r="AHS27" s="9"/>
      <c r="AHT27" s="9"/>
      <c r="AHU27" s="9"/>
      <c r="AHV27" s="9"/>
      <c r="AHW27" s="9"/>
      <c r="AHX27" s="9"/>
      <c r="AHY27" s="9"/>
      <c r="AHZ27" s="9"/>
      <c r="AIA27" s="9"/>
      <c r="AIB27" s="9"/>
      <c r="AIC27" s="9"/>
      <c r="AID27" s="9"/>
      <c r="AIE27" s="9"/>
      <c r="AIF27" s="9"/>
      <c r="AIG27" s="9"/>
      <c r="AIH27" s="9"/>
      <c r="AII27" s="9"/>
      <c r="AIJ27" s="9"/>
      <c r="AIK27" s="9"/>
      <c r="AIL27" s="9"/>
      <c r="AIM27" s="9"/>
      <c r="AIN27" s="9"/>
      <c r="AIO27" s="9"/>
      <c r="AIP27" s="9"/>
      <c r="AIQ27" s="9"/>
      <c r="AIR27" s="9"/>
      <c r="AIS27" s="9"/>
      <c r="AIT27" s="9"/>
      <c r="AIU27" s="9"/>
      <c r="AIV27" s="9"/>
      <c r="AIW27" s="9"/>
      <c r="AIX27" s="9"/>
      <c r="AIY27" s="9"/>
      <c r="AIZ27" s="9"/>
      <c r="AJA27" s="9"/>
      <c r="AJB27" s="9"/>
      <c r="AJC27" s="9"/>
      <c r="AJD27" s="9"/>
      <c r="AJE27" s="9"/>
      <c r="AJF27" s="9"/>
      <c r="AJG27" s="9"/>
      <c r="AJH27" s="9"/>
      <c r="AJI27" s="9"/>
      <c r="AJJ27" s="9"/>
      <c r="AJK27" s="9"/>
      <c r="AJL27" s="9"/>
      <c r="AJM27" s="9"/>
      <c r="AJN27" s="9"/>
      <c r="AJO27" s="9"/>
      <c r="AJP27" s="9"/>
      <c r="AJQ27" s="9"/>
      <c r="AJR27" s="9"/>
      <c r="AJS27" s="9"/>
      <c r="AJT27" s="9"/>
      <c r="AJU27" s="9"/>
      <c r="AJV27" s="9"/>
      <c r="AJW27" s="9"/>
      <c r="AJX27" s="9"/>
      <c r="AJY27" s="9"/>
      <c r="AJZ27" s="9"/>
      <c r="AKA27" s="9"/>
      <c r="AKB27" s="9"/>
      <c r="AKC27" s="9"/>
      <c r="AKD27" s="9"/>
      <c r="AKE27" s="9"/>
      <c r="AKF27" s="9"/>
      <c r="AKG27" s="9"/>
      <c r="AKH27" s="9"/>
      <c r="AKI27" s="9"/>
      <c r="AKJ27" s="9"/>
      <c r="AKK27" s="9"/>
      <c r="AKL27" s="9"/>
      <c r="AKM27" s="9"/>
      <c r="AKN27" s="9"/>
      <c r="AKO27" s="9"/>
      <c r="AKP27" s="9"/>
      <c r="AKQ27" s="9"/>
      <c r="AKR27" s="9"/>
      <c r="AKS27" s="9"/>
      <c r="AKT27" s="9"/>
      <c r="AKU27" s="9"/>
      <c r="AKV27" s="9"/>
      <c r="AKW27" s="9"/>
      <c r="AKX27" s="9"/>
      <c r="AKY27" s="9"/>
      <c r="AKZ27" s="9"/>
      <c r="ALA27" s="9"/>
      <c r="ALB27" s="9"/>
      <c r="ALC27" s="9"/>
      <c r="ALD27" s="9"/>
      <c r="ALE27" s="9"/>
      <c r="ALF27" s="9"/>
      <c r="ALG27" s="9"/>
      <c r="ALH27" s="9"/>
      <c r="ALI27" s="9"/>
      <c r="ALJ27" s="9"/>
      <c r="ALK27" s="9"/>
      <c r="ALL27" s="9"/>
      <c r="ALM27" s="9"/>
      <c r="ALN27" s="9"/>
      <c r="ALO27" s="9"/>
      <c r="ALP27" s="9"/>
      <c r="ALQ27" s="9"/>
      <c r="ALR27" s="9"/>
      <c r="ALS27" s="9"/>
      <c r="ALT27" s="9"/>
      <c r="ALU27" s="9"/>
      <c r="ALV27" s="9"/>
      <c r="ALW27" s="9"/>
      <c r="ALX27" s="9"/>
      <c r="ALY27" s="9"/>
      <c r="ALZ27" s="9"/>
      <c r="AMA27" s="9"/>
      <c r="AMB27" s="9"/>
      <c r="AMC27" s="9"/>
      <c r="AMD27" s="9"/>
      <c r="AME27" s="9"/>
      <c r="AMF27" s="9"/>
      <c r="AMG27" s="9"/>
      <c r="AMH27" s="9"/>
      <c r="AMI27" s="9"/>
      <c r="AMJ27" s="9"/>
      <c r="AMK27" s="9"/>
    </row>
    <row r="28" spans="1:1025">
      <c r="A28" s="87" t="s">
        <v>87</v>
      </c>
      <c r="B28" s="88">
        <v>0.04</v>
      </c>
      <c r="C28" s="80">
        <f t="shared" si="11"/>
        <v>3200</v>
      </c>
      <c r="D28" s="80">
        <f t="shared" si="12"/>
        <v>3520.0000000000005</v>
      </c>
      <c r="E28" s="89">
        <f t="shared" si="13"/>
        <v>10.040874246776102</v>
      </c>
      <c r="F28" s="89">
        <f t="shared" si="14"/>
        <v>12.049049096131322</v>
      </c>
      <c r="G28" s="97">
        <f t="shared" si="15"/>
        <v>0.48196196384525286</v>
      </c>
      <c r="H28" s="72">
        <v>16</v>
      </c>
      <c r="I28" s="72">
        <f>IF(H28=95,'Quant. Condutores e eletrodutos'!B$3,IF(H28=70,'Quant. Condutores e eletrodutos'!B$4,IF(H28=50,'Quant. Condutores e eletrodutos'!B$5,IF(H28=35,'Quant. Condutores e eletrodutos'!B$6,IF(H28=25,'Quant. Condutores e eletrodutos'!B$7,IF(H28=16,'Quant. Condutores e eletrodutos'!B$8,IF(H28=10,'Quant. Condutores e eletrodutos'!B$9,IF(H28=6,'Quant. Condutores e eletrodutos'!B$10,IF(H28=4,'Quant. Condutores e eletrodutos'!B$11,"erro")))))))))</f>
        <v>2.0299999999999998</v>
      </c>
      <c r="J28" s="90">
        <f t="shared" si="16"/>
        <v>120</v>
      </c>
      <c r="K28" s="80">
        <v>220</v>
      </c>
      <c r="L28" s="80">
        <f t="shared" si="17"/>
        <v>120</v>
      </c>
      <c r="M28" s="97">
        <f t="shared" si="18"/>
        <v>0.44471944845721056</v>
      </c>
      <c r="N28" s="98">
        <f t="shared" si="9"/>
        <v>4.9286087643675351</v>
      </c>
      <c r="O28" s="4"/>
      <c r="P28" s="63">
        <f t="shared" si="10"/>
        <v>0</v>
      </c>
      <c r="Q28" s="63">
        <f t="shared" si="8"/>
        <v>0</v>
      </c>
      <c r="R28" s="63">
        <f t="shared" si="8"/>
        <v>0</v>
      </c>
      <c r="S28" s="63">
        <f t="shared" si="8"/>
        <v>1</v>
      </c>
      <c r="T28" s="63">
        <f t="shared" si="8"/>
        <v>0</v>
      </c>
      <c r="U28" s="63">
        <f t="shared" si="8"/>
        <v>0</v>
      </c>
      <c r="V28" s="9"/>
    </row>
    <row r="29" spans="1:1025">
      <c r="A29" s="87" t="s">
        <v>88</v>
      </c>
      <c r="B29" s="88">
        <v>0.04</v>
      </c>
      <c r="C29" s="80">
        <f t="shared" si="11"/>
        <v>2400</v>
      </c>
      <c r="D29" s="80">
        <f t="shared" si="12"/>
        <v>2640</v>
      </c>
      <c r="E29" s="89">
        <f t="shared" si="13"/>
        <v>7.5306556850820758</v>
      </c>
      <c r="F29" s="89">
        <f t="shared" si="14"/>
        <v>9.0367868220984899</v>
      </c>
      <c r="G29" s="97">
        <f t="shared" si="15"/>
        <v>0.3614714728839396</v>
      </c>
      <c r="H29" s="72">
        <v>10</v>
      </c>
      <c r="I29" s="72">
        <f>IF(H29=95,'Quant. Condutores e eletrodutos'!B$3,IF(H29=70,'Quant. Condutores e eletrodutos'!B$4,IF(H29=50,'Quant. Condutores e eletrodutos'!B$5,IF(H29=35,'Quant. Condutores e eletrodutos'!B$6,IF(H29=25,'Quant. Condutores e eletrodutos'!B$7,IF(H29=16,'Quant. Condutores e eletrodutos'!B$8,IF(H29=10,'Quant. Condutores e eletrodutos'!B$9,IF(H29=6,'Quant. Condutores e eletrodutos'!B$10,IF(H29=4,'Quant. Condutores e eletrodutos'!B$11,"erro")))))))))</f>
        <v>3.17</v>
      </c>
      <c r="J29" s="90">
        <f t="shared" si="16"/>
        <v>120</v>
      </c>
      <c r="K29" s="80">
        <v>220</v>
      </c>
      <c r="L29" s="80">
        <f t="shared" si="17"/>
        <v>120</v>
      </c>
      <c r="M29" s="97">
        <f t="shared" si="18"/>
        <v>0.52084753138276751</v>
      </c>
      <c r="N29" s="98">
        <f t="shared" si="9"/>
        <v>5.449456295750303</v>
      </c>
      <c r="O29" s="4"/>
      <c r="P29" s="63">
        <f t="shared" si="10"/>
        <v>0</v>
      </c>
      <c r="Q29" s="63">
        <f t="shared" si="8"/>
        <v>0</v>
      </c>
      <c r="R29" s="63">
        <f t="shared" si="8"/>
        <v>0</v>
      </c>
      <c r="S29" s="63">
        <f t="shared" si="8"/>
        <v>0</v>
      </c>
      <c r="T29" s="63">
        <f t="shared" si="8"/>
        <v>1</v>
      </c>
      <c r="U29" s="63">
        <f t="shared" si="8"/>
        <v>0</v>
      </c>
      <c r="V29" s="9"/>
    </row>
    <row r="30" spans="1:1025">
      <c r="A30" s="87" t="s">
        <v>90</v>
      </c>
      <c r="B30" s="88">
        <v>0.04</v>
      </c>
      <c r="C30" s="80">
        <f t="shared" si="11"/>
        <v>1600</v>
      </c>
      <c r="D30" s="80">
        <f t="shared" si="12"/>
        <v>1760.0000000000002</v>
      </c>
      <c r="E30" s="89">
        <f t="shared" si="13"/>
        <v>5.0204371233880511</v>
      </c>
      <c r="F30" s="89">
        <f t="shared" si="14"/>
        <v>6.0245245480656608</v>
      </c>
      <c r="G30" s="97">
        <f t="shared" si="15"/>
        <v>0.24098098192262643</v>
      </c>
      <c r="H30" s="72">
        <v>10</v>
      </c>
      <c r="I30" s="72">
        <f>IF(H30=95,'Quant. Condutores e eletrodutos'!B$3,IF(H30=70,'Quant. Condutores e eletrodutos'!B$4,IF(H30=50,'Quant. Condutores e eletrodutos'!B$5,IF(H30=35,'Quant. Condutores e eletrodutos'!B$6,IF(H30=25,'Quant. Condutores e eletrodutos'!B$7,IF(H30=16,'Quant. Condutores e eletrodutos'!B$8,IF(H30=10,'Quant. Condutores e eletrodutos'!B$9,IF(H30=6,'Quant. Condutores e eletrodutos'!B$10,IF(H30=4,'Quant. Condutores e eletrodutos'!B$11,"erro")))))))))</f>
        <v>3.17</v>
      </c>
      <c r="J30" s="90">
        <f t="shared" si="16"/>
        <v>120</v>
      </c>
      <c r="K30" s="80">
        <v>220</v>
      </c>
      <c r="L30" s="80">
        <f t="shared" si="17"/>
        <v>120</v>
      </c>
      <c r="M30" s="97">
        <f t="shared" si="18"/>
        <v>0.34723168758851169</v>
      </c>
      <c r="N30" s="98">
        <f t="shared" si="9"/>
        <v>5.7966879833388143</v>
      </c>
      <c r="O30" s="4"/>
      <c r="P30" s="63">
        <f t="shared" si="10"/>
        <v>0</v>
      </c>
      <c r="Q30" s="63">
        <f t="shared" si="8"/>
        <v>0</v>
      </c>
      <c r="R30" s="63">
        <f t="shared" si="8"/>
        <v>0</v>
      </c>
      <c r="S30" s="63">
        <f t="shared" si="8"/>
        <v>0</v>
      </c>
      <c r="T30" s="63">
        <f t="shared" si="8"/>
        <v>1</v>
      </c>
      <c r="U30" s="63">
        <f t="shared" si="8"/>
        <v>0</v>
      </c>
      <c r="V30" s="9"/>
    </row>
    <row r="31" spans="1:1025">
      <c r="A31" s="121" t="s">
        <v>103</v>
      </c>
      <c r="B31" s="122">
        <v>0.04</v>
      </c>
      <c r="C31" s="76">
        <f t="shared" si="11"/>
        <v>800</v>
      </c>
      <c r="D31" s="76">
        <f t="shared" si="12"/>
        <v>880.00000000000011</v>
      </c>
      <c r="E31" s="123">
        <f t="shared" si="13"/>
        <v>2.5102185616940256</v>
      </c>
      <c r="F31" s="123">
        <f t="shared" si="14"/>
        <v>3.0122622740328304</v>
      </c>
      <c r="G31" s="124">
        <f t="shared" si="15"/>
        <v>0.12049049096131322</v>
      </c>
      <c r="H31" s="125">
        <v>10</v>
      </c>
      <c r="I31" s="125">
        <f>IF(H31=95,'Quant. Condutores e eletrodutos'!B$3,IF(H31=70,'Quant. Condutores e eletrodutos'!B$4,IF(H31=50,'Quant. Condutores e eletrodutos'!B$5,IF(H31=35,'Quant. Condutores e eletrodutos'!B$6,IF(H31=25,'Quant. Condutores e eletrodutos'!B$7,IF(H31=16,'Quant. Condutores e eletrodutos'!B$8,IF(H31=10,'Quant. Condutores e eletrodutos'!B$9,IF(H31=6,'Quant. Condutores e eletrodutos'!B$10,IF(H31=4,'Quant. Condutores e eletrodutos'!B$11,"erro")))))))))</f>
        <v>3.17</v>
      </c>
      <c r="J31" s="126">
        <f t="shared" si="16"/>
        <v>120</v>
      </c>
      <c r="K31" s="76">
        <v>220</v>
      </c>
      <c r="L31" s="76">
        <f t="shared" si="17"/>
        <v>120</v>
      </c>
      <c r="M31" s="124">
        <f t="shared" si="18"/>
        <v>0.17361584379425585</v>
      </c>
      <c r="N31" s="127">
        <f t="shared" si="9"/>
        <v>5.97030382713307</v>
      </c>
      <c r="O31" s="4"/>
      <c r="P31" s="63">
        <f t="shared" si="10"/>
        <v>0</v>
      </c>
      <c r="Q31" s="63">
        <f t="shared" si="8"/>
        <v>0</v>
      </c>
      <c r="R31" s="63">
        <f t="shared" si="8"/>
        <v>0</v>
      </c>
      <c r="S31" s="63">
        <f t="shared" si="8"/>
        <v>0</v>
      </c>
      <c r="T31" s="63">
        <f t="shared" si="8"/>
        <v>1</v>
      </c>
      <c r="U31" s="63">
        <f t="shared" si="8"/>
        <v>0</v>
      </c>
      <c r="V31" s="9"/>
    </row>
    <row r="32" spans="1:1025">
      <c r="A32" s="108"/>
      <c r="B32" s="109"/>
      <c r="C32" s="110"/>
      <c r="D32" s="110"/>
      <c r="E32" s="111"/>
      <c r="F32" s="111"/>
      <c r="G32" s="112"/>
      <c r="H32" s="113"/>
      <c r="I32" s="113"/>
      <c r="J32" s="114"/>
      <c r="K32" s="110"/>
      <c r="L32" s="110"/>
      <c r="M32" s="112"/>
      <c r="N32" s="115"/>
      <c r="O32" s="4"/>
      <c r="P32" s="63">
        <f t="shared" si="10"/>
        <v>0</v>
      </c>
      <c r="Q32" s="63">
        <f t="shared" si="8"/>
        <v>0</v>
      </c>
      <c r="R32" s="63">
        <f t="shared" si="8"/>
        <v>0</v>
      </c>
      <c r="S32" s="63">
        <f t="shared" si="8"/>
        <v>0</v>
      </c>
      <c r="T32" s="63">
        <f t="shared" si="8"/>
        <v>0</v>
      </c>
      <c r="U32" s="63">
        <f t="shared" si="8"/>
        <v>0</v>
      </c>
      <c r="V32" s="9"/>
      <c r="AA32" s="1">
        <f>9*2*400</f>
        <v>7200</v>
      </c>
    </row>
    <row r="33" spans="1:27">
      <c r="A33" s="116" t="s">
        <v>91</v>
      </c>
      <c r="B33" s="117">
        <v>8.0000000000000002E-3</v>
      </c>
      <c r="C33" s="118">
        <v>8800</v>
      </c>
      <c r="D33" s="118">
        <f t="shared" si="12"/>
        <v>9680</v>
      </c>
      <c r="E33" s="119">
        <f t="shared" si="13"/>
        <v>27.612404178634279</v>
      </c>
      <c r="F33" s="119">
        <f t="shared" si="14"/>
        <v>33.134885014361132</v>
      </c>
      <c r="G33" s="120">
        <f t="shared" si="15"/>
        <v>0.26507908011488907</v>
      </c>
      <c r="H33" s="96">
        <v>35</v>
      </c>
      <c r="I33" s="96">
        <f>IF(H33=95,'Quant. Condutores e eletrodutos'!B$3,IF(H33=70,'Quant. Condutores e eletrodutos'!B$4,IF(H33=50,'Quant. Condutores e eletrodutos'!B$5,IF(H33=35,'Quant. Condutores e eletrodutos'!B$6,IF(H33=25,'Quant. Condutores e eletrodutos'!B$7,IF(H33=16,'Quant. Condutores e eletrodutos'!B$8,IF(H33=10,'Quant. Condutores e eletrodutos'!B$9,IF(H33=6,'Quant. Condutores e eletrodutos'!B$10,IF(H33=4,'Quant. Condutores e eletrodutos'!B$11,"erro")))))))))</f>
        <v>0.98</v>
      </c>
      <c r="J33" s="94">
        <f t="shared" si="16"/>
        <v>24</v>
      </c>
      <c r="K33" s="118">
        <v>220</v>
      </c>
      <c r="L33" s="118">
        <f t="shared" si="17"/>
        <v>24</v>
      </c>
      <c r="M33" s="120">
        <f t="shared" si="18"/>
        <v>0.11808068114208696</v>
      </c>
      <c r="N33" s="107">
        <f>M33+N20</f>
        <v>0.6217309333603761</v>
      </c>
      <c r="O33" s="4"/>
      <c r="P33" s="63">
        <f t="shared" si="10"/>
        <v>0</v>
      </c>
      <c r="Q33" s="63">
        <f t="shared" si="8"/>
        <v>1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9"/>
      <c r="AA33" s="1">
        <f>2*3*400</f>
        <v>2400</v>
      </c>
    </row>
    <row r="34" spans="1:27">
      <c r="A34" s="87" t="s">
        <v>92</v>
      </c>
      <c r="B34" s="88">
        <v>0.04</v>
      </c>
      <c r="C34" s="80">
        <f>C33-800</f>
        <v>8000</v>
      </c>
      <c r="D34" s="80">
        <f t="shared" si="12"/>
        <v>8800</v>
      </c>
      <c r="E34" s="89">
        <f t="shared" si="13"/>
        <v>25.102185616940254</v>
      </c>
      <c r="F34" s="89">
        <f t="shared" si="14"/>
        <v>30.122622740328303</v>
      </c>
      <c r="G34" s="97">
        <f t="shared" si="15"/>
        <v>1.2049049096131321</v>
      </c>
      <c r="H34" s="72">
        <v>35</v>
      </c>
      <c r="I34" s="72">
        <f>IF(H34=95,'Quant. Condutores e eletrodutos'!B$3,IF(H34=70,'Quant. Condutores e eletrodutos'!B$4,IF(H34=50,'Quant. Condutores e eletrodutos'!B$5,IF(H34=35,'Quant. Condutores e eletrodutos'!B$6,IF(H34=25,'Quant. Condutores e eletrodutos'!B$7,IF(H34=16,'Quant. Condutores e eletrodutos'!B$8,IF(H34=10,'Quant. Condutores e eletrodutos'!B$9,IF(H34=6,'Quant. Condutores e eletrodutos'!B$10,IF(H34=4,'Quant. Condutores e eletrodutos'!B$11,"erro")))))))))</f>
        <v>0.98</v>
      </c>
      <c r="J34" s="90">
        <f t="shared" si="16"/>
        <v>120</v>
      </c>
      <c r="K34" s="80">
        <v>220</v>
      </c>
      <c r="L34" s="80">
        <f t="shared" si="17"/>
        <v>120</v>
      </c>
      <c r="M34" s="97">
        <f t="shared" si="18"/>
        <v>0.53673036882766789</v>
      </c>
      <c r="N34" s="98">
        <f t="shared" si="9"/>
        <v>1.1584613021880439</v>
      </c>
      <c r="O34" s="4"/>
      <c r="P34" s="63">
        <f t="shared" si="10"/>
        <v>0</v>
      </c>
      <c r="Q34" s="63">
        <f t="shared" si="8"/>
        <v>1</v>
      </c>
      <c r="R34" s="63">
        <f t="shared" si="8"/>
        <v>0</v>
      </c>
      <c r="S34" s="63">
        <f t="shared" si="8"/>
        <v>0</v>
      </c>
      <c r="T34" s="63">
        <f t="shared" si="8"/>
        <v>0</v>
      </c>
      <c r="U34" s="63">
        <f t="shared" si="8"/>
        <v>0</v>
      </c>
      <c r="V34" s="9"/>
      <c r="AA34" s="1">
        <f>SUM(AA32:AA33)</f>
        <v>9600</v>
      </c>
    </row>
    <row r="35" spans="1:27">
      <c r="A35" s="87" t="s">
        <v>93</v>
      </c>
      <c r="B35" s="88">
        <v>0.04</v>
      </c>
      <c r="C35" s="80">
        <f t="shared" si="11"/>
        <v>7200</v>
      </c>
      <c r="D35" s="80">
        <f t="shared" si="12"/>
        <v>7920.0000000000009</v>
      </c>
      <c r="E35" s="89">
        <f t="shared" si="13"/>
        <v>22.591967055246229</v>
      </c>
      <c r="F35" s="89">
        <f t="shared" si="14"/>
        <v>27.110360466295475</v>
      </c>
      <c r="G35" s="97">
        <f t="shared" si="15"/>
        <v>1.084414418651819</v>
      </c>
      <c r="H35" s="72">
        <v>25</v>
      </c>
      <c r="I35" s="72">
        <f>IF(H35=95,'Quant. Condutores e eletrodutos'!B$3,IF(H35=70,'Quant. Condutores e eletrodutos'!B$4,IF(H35=50,'Quant. Condutores e eletrodutos'!B$5,IF(H35=35,'Quant. Condutores e eletrodutos'!B$6,IF(H35=25,'Quant. Condutores e eletrodutos'!B$7,IF(H35=16,'Quant. Condutores e eletrodutos'!B$8,IF(H35=10,'Quant. Condutores e eletrodutos'!B$9,IF(H35=6,'Quant. Condutores e eletrodutos'!B$10,IF(H35=4,'Quant. Condutores e eletrodutos'!B$11,"erro")))))))))</f>
        <v>1.33</v>
      </c>
      <c r="J35" s="90">
        <f t="shared" si="16"/>
        <v>120</v>
      </c>
      <c r="K35" s="80">
        <v>220</v>
      </c>
      <c r="L35" s="80">
        <f t="shared" si="17"/>
        <v>120</v>
      </c>
      <c r="M35" s="97">
        <f t="shared" si="18"/>
        <v>0.6555778076395089</v>
      </c>
      <c r="N35" s="98">
        <f t="shared" si="9"/>
        <v>1.8140391098275528</v>
      </c>
      <c r="O35" s="4"/>
      <c r="P35" s="63">
        <f t="shared" si="10"/>
        <v>0</v>
      </c>
      <c r="Q35" s="63">
        <f t="shared" si="10"/>
        <v>0</v>
      </c>
      <c r="R35" s="63">
        <f t="shared" si="10"/>
        <v>1</v>
      </c>
      <c r="S35" s="63">
        <f t="shared" si="10"/>
        <v>0</v>
      </c>
      <c r="T35" s="63">
        <f t="shared" si="10"/>
        <v>0</v>
      </c>
      <c r="U35" s="63">
        <f t="shared" si="10"/>
        <v>0</v>
      </c>
      <c r="V35" s="9"/>
    </row>
    <row r="36" spans="1:27">
      <c r="A36" s="87" t="s">
        <v>94</v>
      </c>
      <c r="B36" s="88">
        <v>0.04</v>
      </c>
      <c r="C36" s="80">
        <f t="shared" si="11"/>
        <v>6400</v>
      </c>
      <c r="D36" s="80">
        <f t="shared" si="12"/>
        <v>7040.0000000000009</v>
      </c>
      <c r="E36" s="89">
        <f t="shared" si="13"/>
        <v>20.081748493552205</v>
      </c>
      <c r="F36" s="89">
        <f t="shared" si="14"/>
        <v>24.098098192262643</v>
      </c>
      <c r="G36" s="97">
        <f t="shared" si="15"/>
        <v>0.96392392769050572</v>
      </c>
      <c r="H36" s="72">
        <v>25</v>
      </c>
      <c r="I36" s="72">
        <f>IF(H36=95,'Quant. Condutores e eletrodutos'!B$3,IF(H36=70,'Quant. Condutores e eletrodutos'!B$4,IF(H36=50,'Quant. Condutores e eletrodutos'!B$5,IF(H36=35,'Quant. Condutores e eletrodutos'!B$6,IF(H36=25,'Quant. Condutores e eletrodutos'!B$7,IF(H36=16,'Quant. Condutores e eletrodutos'!B$8,IF(H36=10,'Quant. Condutores e eletrodutos'!B$9,IF(H36=6,'Quant. Condutores e eletrodutos'!B$10,IF(H36=4,'Quant. Condutores e eletrodutos'!B$11,"erro")))))))))</f>
        <v>1.33</v>
      </c>
      <c r="J36" s="90">
        <f t="shared" si="16"/>
        <v>120</v>
      </c>
      <c r="K36" s="80">
        <v>220</v>
      </c>
      <c r="L36" s="80">
        <f t="shared" si="17"/>
        <v>120</v>
      </c>
      <c r="M36" s="97">
        <f t="shared" si="18"/>
        <v>0.58273582901289678</v>
      </c>
      <c r="N36" s="98">
        <f t="shared" si="9"/>
        <v>2.3967749388404496</v>
      </c>
      <c r="O36" s="4"/>
      <c r="P36" s="63">
        <f t="shared" si="10"/>
        <v>0</v>
      </c>
      <c r="Q36" s="63">
        <f t="shared" si="10"/>
        <v>0</v>
      </c>
      <c r="R36" s="63">
        <f t="shared" si="10"/>
        <v>1</v>
      </c>
      <c r="S36" s="63">
        <f t="shared" si="10"/>
        <v>0</v>
      </c>
      <c r="T36" s="63">
        <f t="shared" si="10"/>
        <v>0</v>
      </c>
      <c r="U36" s="63">
        <f t="shared" si="10"/>
        <v>0</v>
      </c>
      <c r="V36" s="9"/>
    </row>
    <row r="37" spans="1:27">
      <c r="A37" s="87" t="s">
        <v>95</v>
      </c>
      <c r="B37" s="88">
        <v>0.04</v>
      </c>
      <c r="C37" s="80">
        <f t="shared" si="11"/>
        <v>5600</v>
      </c>
      <c r="D37" s="80">
        <f t="shared" ref="D37" si="19">C37*1.1</f>
        <v>6160.0000000000009</v>
      </c>
      <c r="E37" s="89">
        <f t="shared" ref="E37" si="20">(D37/(220*SQRT(3)*0.92))</f>
        <v>17.57152993185818</v>
      </c>
      <c r="F37" s="89">
        <f t="shared" ref="F37" si="21">E37*1.2</f>
        <v>21.085835918229815</v>
      </c>
      <c r="G37" s="97">
        <f t="shared" ref="G37" si="22">B37*F37</f>
        <v>0.84343343672919258</v>
      </c>
      <c r="H37" s="72">
        <v>25</v>
      </c>
      <c r="I37" s="72">
        <f>IF(H37=95,'Quant. Condutores e eletrodutos'!B$3,IF(H37=70,'Quant. Condutores e eletrodutos'!B$4,IF(H37=50,'Quant. Condutores e eletrodutos'!B$5,IF(H37=35,'Quant. Condutores e eletrodutos'!B$6,IF(H37=25,'Quant. Condutores e eletrodutos'!B$7,IF(H37=16,'Quant. Condutores e eletrodutos'!B$8,IF(H37=10,'Quant. Condutores e eletrodutos'!B$9,IF(H37=6,'Quant. Condutores e eletrodutos'!B$10,IF(H37=4,'Quant. Condutores e eletrodutos'!B$11,"erro")))))))))</f>
        <v>1.33</v>
      </c>
      <c r="J37" s="90">
        <f t="shared" ref="J37" si="23">B37*3000</f>
        <v>120</v>
      </c>
      <c r="K37" s="80">
        <v>220</v>
      </c>
      <c r="L37" s="80">
        <f t="shared" ref="L37" si="24">B37*3000</f>
        <v>120</v>
      </c>
      <c r="M37" s="97">
        <f t="shared" ref="M37" si="25">(G37*I37*100)/K37</f>
        <v>0.50989385038628465</v>
      </c>
      <c r="N37" s="98">
        <f t="shared" si="9"/>
        <v>2.9066687892267344</v>
      </c>
      <c r="O37" s="4"/>
      <c r="P37" s="63">
        <f t="shared" si="10"/>
        <v>0</v>
      </c>
      <c r="Q37" s="63">
        <f t="shared" si="10"/>
        <v>0</v>
      </c>
      <c r="R37" s="63">
        <f t="shared" si="10"/>
        <v>1</v>
      </c>
      <c r="S37" s="63">
        <f t="shared" si="10"/>
        <v>0</v>
      </c>
      <c r="T37" s="63">
        <f t="shared" si="10"/>
        <v>0</v>
      </c>
      <c r="U37" s="63">
        <f t="shared" si="10"/>
        <v>0</v>
      </c>
      <c r="V37" s="9"/>
    </row>
    <row r="38" spans="1:27">
      <c r="A38" s="87" t="s">
        <v>109</v>
      </c>
      <c r="B38" s="88">
        <v>0.04</v>
      </c>
      <c r="C38" s="80">
        <f t="shared" si="11"/>
        <v>4800</v>
      </c>
      <c r="D38" s="80">
        <f t="shared" ref="D38" si="26">C38*1.1</f>
        <v>5280</v>
      </c>
      <c r="E38" s="89">
        <f t="shared" ref="E38" si="27">(D38/(220*SQRT(3)*0.92))</f>
        <v>15.061311370164152</v>
      </c>
      <c r="F38" s="89">
        <f t="shared" ref="F38" si="28">E38*1.2</f>
        <v>18.07357364419698</v>
      </c>
      <c r="G38" s="97">
        <f t="shared" ref="G38" si="29">B38*F38</f>
        <v>0.72294294576787921</v>
      </c>
      <c r="H38" s="72">
        <v>16</v>
      </c>
      <c r="I38" s="72">
        <f>IF(H38=95,'Quant. Condutores e eletrodutos'!B$3,IF(H38=70,'Quant. Condutores e eletrodutos'!B$4,IF(H38=50,'Quant. Condutores e eletrodutos'!B$5,IF(H38=35,'Quant. Condutores e eletrodutos'!B$6,IF(H38=25,'Quant. Condutores e eletrodutos'!B$7,IF(H38=16,'Quant. Condutores e eletrodutos'!B$8,IF(H38=10,'Quant. Condutores e eletrodutos'!B$9,IF(H38=6,'Quant. Condutores e eletrodutos'!B$10,IF(H38=4,'Quant. Condutores e eletrodutos'!B$11,"erro")))))))))</f>
        <v>2.0299999999999998</v>
      </c>
      <c r="J38" s="90">
        <f t="shared" ref="J38" si="30">B38*3000</f>
        <v>120</v>
      </c>
      <c r="K38" s="80">
        <v>220</v>
      </c>
      <c r="L38" s="80">
        <f t="shared" ref="L38" si="31">B38*3000</f>
        <v>120</v>
      </c>
      <c r="M38" s="97">
        <f t="shared" ref="M38" si="32">(G38*I38*100)/K38</f>
        <v>0.66707917268581585</v>
      </c>
      <c r="N38" s="98">
        <f t="shared" si="9"/>
        <v>3.5737479619125505</v>
      </c>
      <c r="O38" s="4"/>
      <c r="P38" s="63">
        <f t="shared" si="10"/>
        <v>0</v>
      </c>
      <c r="Q38" s="63">
        <f t="shared" si="10"/>
        <v>0</v>
      </c>
      <c r="R38" s="63">
        <f t="shared" si="10"/>
        <v>0</v>
      </c>
      <c r="S38" s="63">
        <f t="shared" si="10"/>
        <v>1</v>
      </c>
      <c r="T38" s="63">
        <f t="shared" si="10"/>
        <v>0</v>
      </c>
      <c r="U38" s="63">
        <f t="shared" si="10"/>
        <v>0</v>
      </c>
      <c r="V38" s="9"/>
    </row>
    <row r="39" spans="1:27">
      <c r="A39" s="87" t="s">
        <v>96</v>
      </c>
      <c r="B39" s="88">
        <v>0.04</v>
      </c>
      <c r="C39" s="80">
        <f t="shared" si="11"/>
        <v>4000</v>
      </c>
      <c r="D39" s="80">
        <f t="shared" ref="D39:D43" si="33">C39*1.1</f>
        <v>4400</v>
      </c>
      <c r="E39" s="89">
        <f t="shared" ref="E39:E43" si="34">(D39/(220*SQRT(3)*0.92))</f>
        <v>12.551092808470127</v>
      </c>
      <c r="F39" s="89">
        <f t="shared" ref="F39:F43" si="35">E39*1.2</f>
        <v>15.061311370164152</v>
      </c>
      <c r="G39" s="97">
        <f t="shared" ref="G39:G43" si="36">B39*F39</f>
        <v>0.60245245480656606</v>
      </c>
      <c r="H39" s="72">
        <v>16</v>
      </c>
      <c r="I39" s="72">
        <f>IF(H39=95,'Quant. Condutores e eletrodutos'!B$3,IF(H39=70,'Quant. Condutores e eletrodutos'!B$4,IF(H39=50,'Quant. Condutores e eletrodutos'!B$5,IF(H39=35,'Quant. Condutores e eletrodutos'!B$6,IF(H39=25,'Quant. Condutores e eletrodutos'!B$7,IF(H39=16,'Quant. Condutores e eletrodutos'!B$8,IF(H39=10,'Quant. Condutores e eletrodutos'!B$9,IF(H39=6,'Quant. Condutores e eletrodutos'!B$10,IF(H39=4,'Quant. Condutores e eletrodutos'!B$11,"erro")))))))))</f>
        <v>2.0299999999999998</v>
      </c>
      <c r="J39" s="90">
        <f t="shared" ref="J39:J43" si="37">B39*3000</f>
        <v>120</v>
      </c>
      <c r="K39" s="80">
        <v>220</v>
      </c>
      <c r="L39" s="80">
        <f t="shared" ref="L39:L43" si="38">B39*3000</f>
        <v>120</v>
      </c>
      <c r="M39" s="97">
        <f t="shared" ref="M39:M43" si="39">(G39*I39*100)/K39</f>
        <v>0.55589931057151321</v>
      </c>
      <c r="N39" s="98">
        <f t="shared" si="9"/>
        <v>4.129647272484064</v>
      </c>
      <c r="O39" s="4"/>
      <c r="P39" s="63">
        <f t="shared" si="10"/>
        <v>0</v>
      </c>
      <c r="Q39" s="63">
        <f t="shared" si="10"/>
        <v>0</v>
      </c>
      <c r="R39" s="63">
        <f t="shared" si="10"/>
        <v>0</v>
      </c>
      <c r="S39" s="63">
        <f t="shared" si="10"/>
        <v>1</v>
      </c>
      <c r="T39" s="63">
        <f t="shared" si="10"/>
        <v>0</v>
      </c>
      <c r="U39" s="63">
        <f t="shared" si="10"/>
        <v>0</v>
      </c>
      <c r="V39" s="9"/>
    </row>
    <row r="40" spans="1:27">
      <c r="A40" s="87" t="s">
        <v>97</v>
      </c>
      <c r="B40" s="88">
        <v>0.04</v>
      </c>
      <c r="C40" s="80">
        <f t="shared" si="11"/>
        <v>3200</v>
      </c>
      <c r="D40" s="80">
        <f t="shared" si="33"/>
        <v>3520.0000000000005</v>
      </c>
      <c r="E40" s="89">
        <f t="shared" si="34"/>
        <v>10.040874246776102</v>
      </c>
      <c r="F40" s="89">
        <f t="shared" si="35"/>
        <v>12.049049096131322</v>
      </c>
      <c r="G40" s="97">
        <f t="shared" si="36"/>
        <v>0.48196196384525286</v>
      </c>
      <c r="H40" s="72">
        <v>16</v>
      </c>
      <c r="I40" s="72">
        <f>IF(H40=95,'Quant. Condutores e eletrodutos'!B$3,IF(H40=70,'Quant. Condutores e eletrodutos'!B$4,IF(H40=50,'Quant. Condutores e eletrodutos'!B$5,IF(H40=35,'Quant. Condutores e eletrodutos'!B$6,IF(H40=25,'Quant. Condutores e eletrodutos'!B$7,IF(H40=16,'Quant. Condutores e eletrodutos'!B$8,IF(H40=10,'Quant. Condutores e eletrodutos'!B$9,IF(H40=6,'Quant. Condutores e eletrodutos'!B$10,IF(H40=4,'Quant. Condutores e eletrodutos'!B$11,"erro")))))))))</f>
        <v>2.0299999999999998</v>
      </c>
      <c r="J40" s="90">
        <f t="shared" si="37"/>
        <v>120</v>
      </c>
      <c r="K40" s="80">
        <v>220</v>
      </c>
      <c r="L40" s="80">
        <f t="shared" si="38"/>
        <v>120</v>
      </c>
      <c r="M40" s="97">
        <f t="shared" si="39"/>
        <v>0.44471944845721056</v>
      </c>
      <c r="N40" s="98">
        <f t="shared" si="9"/>
        <v>4.5743667209412742</v>
      </c>
      <c r="O40" s="4"/>
      <c r="P40" s="63">
        <f t="shared" si="10"/>
        <v>0</v>
      </c>
      <c r="Q40" s="63">
        <f t="shared" si="10"/>
        <v>0</v>
      </c>
      <c r="R40" s="63">
        <f t="shared" si="10"/>
        <v>0</v>
      </c>
      <c r="S40" s="63">
        <f t="shared" si="10"/>
        <v>1</v>
      </c>
      <c r="T40" s="63">
        <f t="shared" si="10"/>
        <v>0</v>
      </c>
      <c r="U40" s="63">
        <f t="shared" si="10"/>
        <v>0</v>
      </c>
      <c r="V40" s="9"/>
    </row>
    <row r="41" spans="1:27">
      <c r="A41" s="87" t="s">
        <v>104</v>
      </c>
      <c r="B41" s="88">
        <v>0.04</v>
      </c>
      <c r="C41" s="80">
        <f t="shared" si="11"/>
        <v>2400</v>
      </c>
      <c r="D41" s="80">
        <f t="shared" si="33"/>
        <v>2640</v>
      </c>
      <c r="E41" s="89">
        <f t="shared" si="34"/>
        <v>7.5306556850820758</v>
      </c>
      <c r="F41" s="89">
        <f t="shared" si="35"/>
        <v>9.0367868220984899</v>
      </c>
      <c r="G41" s="97">
        <f t="shared" si="36"/>
        <v>0.3614714728839396</v>
      </c>
      <c r="H41" s="72">
        <v>10</v>
      </c>
      <c r="I41" s="72">
        <f>IF(H41=95,'Quant. Condutores e eletrodutos'!B$3,IF(H41=70,'Quant. Condutores e eletrodutos'!B$4,IF(H41=50,'Quant. Condutores e eletrodutos'!B$5,IF(H41=35,'Quant. Condutores e eletrodutos'!B$6,IF(H41=25,'Quant. Condutores e eletrodutos'!B$7,IF(H41=16,'Quant. Condutores e eletrodutos'!B$8,IF(H41=10,'Quant. Condutores e eletrodutos'!B$9,IF(H41=6,'Quant. Condutores e eletrodutos'!B$10,IF(H41=4,'Quant. Condutores e eletrodutos'!B$11,"erro")))))))))</f>
        <v>3.17</v>
      </c>
      <c r="J41" s="90">
        <f t="shared" si="37"/>
        <v>120</v>
      </c>
      <c r="K41" s="80">
        <v>220</v>
      </c>
      <c r="L41" s="80">
        <f t="shared" si="38"/>
        <v>120</v>
      </c>
      <c r="M41" s="97">
        <f t="shared" si="39"/>
        <v>0.52084753138276751</v>
      </c>
      <c r="N41" s="98">
        <f t="shared" si="9"/>
        <v>5.095214252324042</v>
      </c>
      <c r="O41" s="4"/>
      <c r="P41" s="63">
        <f t="shared" si="10"/>
        <v>0</v>
      </c>
      <c r="Q41" s="63">
        <f t="shared" si="10"/>
        <v>0</v>
      </c>
      <c r="R41" s="63">
        <f t="shared" si="10"/>
        <v>0</v>
      </c>
      <c r="S41" s="63">
        <f t="shared" si="10"/>
        <v>0</v>
      </c>
      <c r="T41" s="63">
        <f t="shared" si="10"/>
        <v>1</v>
      </c>
      <c r="U41" s="63">
        <f t="shared" si="10"/>
        <v>0</v>
      </c>
      <c r="V41" s="9"/>
    </row>
    <row r="42" spans="1:27">
      <c r="A42" s="87" t="s">
        <v>105</v>
      </c>
      <c r="B42" s="88">
        <v>0.04</v>
      </c>
      <c r="C42" s="80">
        <f t="shared" si="11"/>
        <v>1600</v>
      </c>
      <c r="D42" s="80">
        <f t="shared" si="33"/>
        <v>1760.0000000000002</v>
      </c>
      <c r="E42" s="89">
        <f t="shared" si="34"/>
        <v>5.0204371233880511</v>
      </c>
      <c r="F42" s="89">
        <f t="shared" si="35"/>
        <v>6.0245245480656608</v>
      </c>
      <c r="G42" s="97">
        <f t="shared" si="36"/>
        <v>0.24098098192262643</v>
      </c>
      <c r="H42" s="72">
        <v>10</v>
      </c>
      <c r="I42" s="72">
        <f>IF(H42=95,'Quant. Condutores e eletrodutos'!B$3,IF(H42=70,'Quant. Condutores e eletrodutos'!B$4,IF(H42=50,'Quant. Condutores e eletrodutos'!B$5,IF(H42=35,'Quant. Condutores e eletrodutos'!B$6,IF(H42=25,'Quant. Condutores e eletrodutos'!B$7,IF(H42=16,'Quant. Condutores e eletrodutos'!B$8,IF(H42=10,'Quant. Condutores e eletrodutos'!B$9,IF(H42=6,'Quant. Condutores e eletrodutos'!B$10,IF(H42=4,'Quant. Condutores e eletrodutos'!B$11,"erro")))))))))</f>
        <v>3.17</v>
      </c>
      <c r="J42" s="90">
        <f t="shared" si="37"/>
        <v>120</v>
      </c>
      <c r="K42" s="80">
        <v>220</v>
      </c>
      <c r="L42" s="80">
        <f t="shared" si="38"/>
        <v>120</v>
      </c>
      <c r="M42" s="97">
        <f t="shared" si="39"/>
        <v>0.34723168758851169</v>
      </c>
      <c r="N42" s="98">
        <f t="shared" si="9"/>
        <v>5.4424459399125533</v>
      </c>
      <c r="O42" s="4"/>
      <c r="P42" s="63">
        <f t="shared" si="10"/>
        <v>0</v>
      </c>
      <c r="Q42" s="63">
        <f t="shared" si="10"/>
        <v>0</v>
      </c>
      <c r="R42" s="63">
        <f t="shared" si="10"/>
        <v>0</v>
      </c>
      <c r="S42" s="63">
        <f t="shared" si="10"/>
        <v>0</v>
      </c>
      <c r="T42" s="63">
        <f t="shared" si="10"/>
        <v>1</v>
      </c>
      <c r="U42" s="63">
        <f t="shared" si="10"/>
        <v>0</v>
      </c>
      <c r="V42" s="9"/>
    </row>
    <row r="43" spans="1:27">
      <c r="A43" s="121" t="s">
        <v>106</v>
      </c>
      <c r="B43" s="122">
        <v>0.04</v>
      </c>
      <c r="C43" s="76">
        <f t="shared" si="11"/>
        <v>800</v>
      </c>
      <c r="D43" s="76">
        <f t="shared" si="33"/>
        <v>880.00000000000011</v>
      </c>
      <c r="E43" s="123">
        <f t="shared" si="34"/>
        <v>2.5102185616940256</v>
      </c>
      <c r="F43" s="123">
        <f t="shared" si="35"/>
        <v>3.0122622740328304</v>
      </c>
      <c r="G43" s="124">
        <f t="shared" si="36"/>
        <v>0.12049049096131322</v>
      </c>
      <c r="H43" s="125">
        <v>10</v>
      </c>
      <c r="I43" s="125">
        <f>IF(H43=95,'Quant. Condutores e eletrodutos'!B$3,IF(H43=70,'Quant. Condutores e eletrodutos'!B$4,IF(H43=50,'Quant. Condutores e eletrodutos'!B$5,IF(H43=35,'Quant. Condutores e eletrodutos'!B$6,IF(H43=25,'Quant. Condutores e eletrodutos'!B$7,IF(H43=16,'Quant. Condutores e eletrodutos'!B$8,IF(H43=10,'Quant. Condutores e eletrodutos'!B$9,IF(H43=6,'Quant. Condutores e eletrodutos'!B$10,IF(H43=4,'Quant. Condutores e eletrodutos'!B$11,"erro")))))))))</f>
        <v>3.17</v>
      </c>
      <c r="J43" s="126">
        <f t="shared" si="37"/>
        <v>120</v>
      </c>
      <c r="K43" s="76">
        <v>220</v>
      </c>
      <c r="L43" s="76">
        <f t="shared" si="38"/>
        <v>120</v>
      </c>
      <c r="M43" s="124">
        <f t="shared" si="39"/>
        <v>0.17361584379425585</v>
      </c>
      <c r="N43" s="127">
        <f t="shared" si="9"/>
        <v>5.616061783706809</v>
      </c>
      <c r="O43" s="4"/>
      <c r="P43" s="63">
        <f t="shared" si="10"/>
        <v>0</v>
      </c>
      <c r="Q43" s="63">
        <f t="shared" si="10"/>
        <v>0</v>
      </c>
      <c r="R43" s="63">
        <f t="shared" si="10"/>
        <v>0</v>
      </c>
      <c r="S43" s="63">
        <f t="shared" si="10"/>
        <v>0</v>
      </c>
      <c r="T43" s="63">
        <f t="shared" si="10"/>
        <v>1</v>
      </c>
      <c r="U43" s="63">
        <f t="shared" si="10"/>
        <v>0</v>
      </c>
      <c r="V43" s="9"/>
    </row>
    <row r="44" spans="1:27">
      <c r="A44" s="108"/>
      <c r="B44" s="109"/>
      <c r="C44" s="110"/>
      <c r="D44" s="110"/>
      <c r="E44" s="111"/>
      <c r="F44" s="111"/>
      <c r="G44" s="112"/>
      <c r="H44" s="113"/>
      <c r="I44" s="113"/>
      <c r="J44" s="114"/>
      <c r="K44" s="110"/>
      <c r="L44" s="110"/>
      <c r="M44" s="112"/>
      <c r="N44" s="115"/>
      <c r="O44" s="4"/>
      <c r="P44" s="63">
        <f t="shared" si="10"/>
        <v>0</v>
      </c>
      <c r="Q44" s="63">
        <f t="shared" si="10"/>
        <v>0</v>
      </c>
      <c r="R44" s="63">
        <f t="shared" si="10"/>
        <v>0</v>
      </c>
      <c r="S44" s="63">
        <f t="shared" si="10"/>
        <v>0</v>
      </c>
      <c r="T44" s="63">
        <f t="shared" si="10"/>
        <v>0</v>
      </c>
      <c r="U44" s="63">
        <f t="shared" si="10"/>
        <v>0</v>
      </c>
      <c r="V44" s="9"/>
    </row>
    <row r="45" spans="1:27">
      <c r="A45" s="99" t="s">
        <v>111</v>
      </c>
      <c r="B45" s="100"/>
      <c r="C45" s="101"/>
      <c r="D45" s="102">
        <f>D20</f>
        <v>19360</v>
      </c>
      <c r="E45" s="103" t="s">
        <v>112</v>
      </c>
      <c r="F45" s="104"/>
      <c r="G45" s="104"/>
      <c r="H45" s="105"/>
      <c r="I45" s="105"/>
      <c r="J45" s="105"/>
      <c r="K45" s="106"/>
      <c r="L45" s="104"/>
      <c r="M45" s="104"/>
      <c r="N45" s="107"/>
      <c r="O45" s="4"/>
      <c r="P45" s="63">
        <f t="shared" si="10"/>
        <v>0</v>
      </c>
      <c r="Q45" s="63">
        <f t="shared" si="10"/>
        <v>0</v>
      </c>
      <c r="R45" s="63">
        <f t="shared" si="10"/>
        <v>0</v>
      </c>
      <c r="S45" s="63">
        <f t="shared" si="10"/>
        <v>0</v>
      </c>
      <c r="T45" s="63">
        <f t="shared" si="10"/>
        <v>0</v>
      </c>
      <c r="U45" s="63">
        <f t="shared" si="10"/>
        <v>0</v>
      </c>
      <c r="V45" s="9"/>
    </row>
    <row r="46" spans="1:27">
      <c r="A46" s="128" t="s">
        <v>113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4"/>
      <c r="P46" s="63">
        <f t="shared" si="10"/>
        <v>0</v>
      </c>
      <c r="Q46" s="63">
        <f t="shared" si="10"/>
        <v>0</v>
      </c>
      <c r="R46" s="63">
        <f t="shared" si="10"/>
        <v>0</v>
      </c>
      <c r="S46" s="63">
        <f t="shared" si="10"/>
        <v>0</v>
      </c>
      <c r="T46" s="63">
        <f t="shared" si="10"/>
        <v>0</v>
      </c>
      <c r="U46" s="63">
        <f t="shared" si="10"/>
        <v>0</v>
      </c>
    </row>
    <row r="47" spans="1:27">
      <c r="A47" s="87"/>
      <c r="B47" s="88"/>
      <c r="C47" s="80"/>
      <c r="D47" s="80"/>
      <c r="E47" s="89"/>
      <c r="F47" s="89"/>
      <c r="G47" s="97"/>
      <c r="H47" s="72"/>
      <c r="I47" s="72"/>
      <c r="J47" s="90"/>
      <c r="K47" s="80"/>
      <c r="L47" s="80"/>
      <c r="M47" s="97"/>
      <c r="N47" s="98"/>
      <c r="O47" s="4"/>
      <c r="P47" s="63">
        <f t="shared" si="10"/>
        <v>0</v>
      </c>
      <c r="Q47" s="63">
        <f t="shared" si="10"/>
        <v>0</v>
      </c>
      <c r="R47" s="63">
        <f t="shared" si="10"/>
        <v>0</v>
      </c>
      <c r="S47" s="63">
        <f t="shared" si="10"/>
        <v>0</v>
      </c>
      <c r="T47" s="63">
        <f t="shared" si="10"/>
        <v>0</v>
      </c>
      <c r="U47" s="63">
        <f t="shared" si="10"/>
        <v>0</v>
      </c>
    </row>
    <row r="48" spans="1:27">
      <c r="A48" s="87"/>
      <c r="B48" s="88"/>
      <c r="C48" s="80"/>
      <c r="D48" s="80"/>
      <c r="E48" s="89"/>
      <c r="F48" s="89"/>
      <c r="G48" s="97"/>
      <c r="H48" s="72"/>
      <c r="I48" s="72"/>
      <c r="J48" s="90"/>
      <c r="K48" s="80"/>
      <c r="L48" s="80"/>
      <c r="M48" s="97"/>
      <c r="N48" s="98"/>
      <c r="O48" s="4"/>
      <c r="P48" s="63">
        <f t="shared" si="10"/>
        <v>0</v>
      </c>
      <c r="Q48" s="63">
        <f t="shared" si="10"/>
        <v>0</v>
      </c>
      <c r="R48" s="63">
        <f t="shared" si="10"/>
        <v>0</v>
      </c>
      <c r="S48" s="63">
        <f t="shared" si="10"/>
        <v>0</v>
      </c>
      <c r="T48" s="63">
        <f t="shared" si="10"/>
        <v>0</v>
      </c>
      <c r="U48" s="63">
        <f t="shared" si="10"/>
        <v>0</v>
      </c>
    </row>
    <row r="49" spans="1:21">
      <c r="A49" s="87"/>
      <c r="B49" s="88"/>
      <c r="C49" s="80"/>
      <c r="D49" s="80"/>
      <c r="E49" s="89"/>
      <c r="F49" s="89"/>
      <c r="G49" s="97"/>
      <c r="H49" s="72"/>
      <c r="I49" s="72"/>
      <c r="J49" s="90"/>
      <c r="K49" s="80"/>
      <c r="L49" s="80"/>
      <c r="M49" s="97"/>
      <c r="N49" s="98"/>
      <c r="O49" s="4"/>
      <c r="P49" s="63">
        <f t="shared" si="10"/>
        <v>0</v>
      </c>
      <c r="Q49" s="63">
        <f t="shared" si="10"/>
        <v>0</v>
      </c>
      <c r="R49" s="63">
        <f t="shared" si="10"/>
        <v>0</v>
      </c>
      <c r="S49" s="63">
        <f t="shared" si="10"/>
        <v>0</v>
      </c>
      <c r="T49" s="63">
        <f t="shared" si="10"/>
        <v>0</v>
      </c>
      <c r="U49" s="63">
        <f t="shared" si="10"/>
        <v>0</v>
      </c>
    </row>
    <row r="50" spans="1:21">
      <c r="A50" s="87"/>
      <c r="B50" s="88"/>
      <c r="C50" s="80"/>
      <c r="D50" s="80"/>
      <c r="E50" s="89"/>
      <c r="F50" s="89"/>
      <c r="G50" s="97"/>
      <c r="H50" s="72"/>
      <c r="I50" s="72"/>
      <c r="J50" s="90"/>
      <c r="K50" s="80"/>
      <c r="L50" s="80"/>
      <c r="M50" s="97"/>
      <c r="N50" s="98"/>
      <c r="O50" s="11"/>
      <c r="P50" s="63">
        <f t="shared" si="10"/>
        <v>0</v>
      </c>
      <c r="Q50" s="63">
        <f t="shared" si="10"/>
        <v>0</v>
      </c>
      <c r="R50" s="63">
        <f t="shared" si="10"/>
        <v>0</v>
      </c>
      <c r="S50" s="63">
        <f t="shared" si="10"/>
        <v>0</v>
      </c>
      <c r="T50" s="63">
        <f t="shared" si="10"/>
        <v>0</v>
      </c>
      <c r="U50" s="63">
        <f t="shared" si="10"/>
        <v>0</v>
      </c>
    </row>
    <row r="51" spans="1:21">
      <c r="A51" s="87"/>
      <c r="B51" s="88"/>
      <c r="C51" s="80"/>
      <c r="D51" s="80"/>
      <c r="E51" s="89"/>
      <c r="F51" s="89"/>
      <c r="G51" s="97"/>
      <c r="H51" s="72"/>
      <c r="I51" s="72"/>
      <c r="J51" s="90"/>
      <c r="K51" s="80"/>
      <c r="L51" s="80"/>
      <c r="M51" s="97"/>
      <c r="N51" s="98"/>
      <c r="O51" s="11"/>
      <c r="P51" s="63">
        <f t="shared" si="10"/>
        <v>0</v>
      </c>
      <c r="Q51" s="63">
        <f t="shared" si="10"/>
        <v>0</v>
      </c>
      <c r="R51" s="63">
        <f t="shared" si="10"/>
        <v>0</v>
      </c>
      <c r="S51" s="63">
        <f t="shared" si="10"/>
        <v>0</v>
      </c>
      <c r="T51" s="63">
        <f t="shared" si="10"/>
        <v>0</v>
      </c>
      <c r="U51" s="63">
        <f t="shared" si="10"/>
        <v>0</v>
      </c>
    </row>
    <row r="52" spans="1:21">
      <c r="A52" s="87"/>
      <c r="B52" s="88"/>
      <c r="C52" s="80"/>
      <c r="D52" s="80"/>
      <c r="E52" s="89"/>
      <c r="F52" s="89"/>
      <c r="G52" s="97"/>
      <c r="H52" s="72"/>
      <c r="I52" s="72"/>
      <c r="J52" s="90"/>
      <c r="K52" s="80"/>
      <c r="L52" s="80"/>
      <c r="M52" s="97"/>
      <c r="N52" s="98"/>
      <c r="O52" s="11"/>
      <c r="P52" s="63">
        <f t="shared" ref="P52:U93" si="40">IF($H52=P$18,1,0)</f>
        <v>0</v>
      </c>
      <c r="Q52" s="63">
        <f t="shared" si="40"/>
        <v>0</v>
      </c>
      <c r="R52" s="63">
        <f t="shared" si="40"/>
        <v>0</v>
      </c>
      <c r="S52" s="63">
        <f t="shared" si="40"/>
        <v>0</v>
      </c>
      <c r="T52" s="63">
        <f t="shared" si="40"/>
        <v>0</v>
      </c>
      <c r="U52" s="63">
        <f t="shared" si="40"/>
        <v>0</v>
      </c>
    </row>
    <row r="53" spans="1:21">
      <c r="A53" s="87"/>
      <c r="B53" s="88"/>
      <c r="C53" s="80"/>
      <c r="D53" s="80"/>
      <c r="E53" s="89"/>
      <c r="F53" s="89"/>
      <c r="G53" s="97"/>
      <c r="H53" s="72"/>
      <c r="I53" s="72"/>
      <c r="J53" s="90"/>
      <c r="K53" s="80"/>
      <c r="L53" s="80"/>
      <c r="M53" s="97"/>
      <c r="N53" s="98"/>
      <c r="O53" s="11"/>
      <c r="P53" s="63">
        <f t="shared" si="40"/>
        <v>0</v>
      </c>
      <c r="Q53" s="63">
        <f t="shared" si="40"/>
        <v>0</v>
      </c>
      <c r="R53" s="63">
        <f t="shared" si="40"/>
        <v>0</v>
      </c>
      <c r="S53" s="63">
        <f t="shared" si="40"/>
        <v>0</v>
      </c>
      <c r="T53" s="63">
        <f t="shared" si="40"/>
        <v>0</v>
      </c>
      <c r="U53" s="63">
        <f t="shared" si="40"/>
        <v>0</v>
      </c>
    </row>
    <row r="54" spans="1:21">
      <c r="A54" s="87"/>
      <c r="B54" s="7"/>
      <c r="C54" s="11"/>
      <c r="D54" s="11"/>
      <c r="E54" s="21"/>
      <c r="F54" s="21"/>
      <c r="G54" s="22"/>
      <c r="H54" s="63"/>
      <c r="I54" s="63"/>
      <c r="J54" s="6"/>
      <c r="K54" s="11"/>
      <c r="L54" s="11"/>
      <c r="M54" s="22"/>
      <c r="N54" s="23"/>
      <c r="O54" s="11"/>
      <c r="P54" s="63">
        <f t="shared" si="40"/>
        <v>0</v>
      </c>
      <c r="Q54" s="63">
        <f t="shared" si="40"/>
        <v>0</v>
      </c>
      <c r="R54" s="63">
        <f t="shared" si="40"/>
        <v>0</v>
      </c>
      <c r="S54" s="63">
        <f t="shared" si="40"/>
        <v>0</v>
      </c>
      <c r="T54" s="63">
        <f t="shared" si="40"/>
        <v>0</v>
      </c>
      <c r="U54" s="63">
        <f t="shared" si="40"/>
        <v>0</v>
      </c>
    </row>
    <row r="55" spans="1:21">
      <c r="A55" s="87"/>
      <c r="B55" s="7"/>
      <c r="C55" s="11"/>
      <c r="D55" s="11"/>
      <c r="E55" s="21"/>
      <c r="F55" s="21"/>
      <c r="G55" s="22"/>
      <c r="H55" s="63"/>
      <c r="I55" s="63"/>
      <c r="J55" s="6"/>
      <c r="K55" s="11"/>
      <c r="L55" s="11"/>
      <c r="M55" s="22"/>
      <c r="N55" s="23"/>
      <c r="O55" s="11"/>
      <c r="P55" s="63">
        <f t="shared" si="40"/>
        <v>0</v>
      </c>
      <c r="Q55" s="63">
        <f t="shared" si="40"/>
        <v>0</v>
      </c>
      <c r="R55" s="63">
        <f t="shared" si="40"/>
        <v>0</v>
      </c>
      <c r="S55" s="63">
        <f t="shared" si="40"/>
        <v>0</v>
      </c>
      <c r="T55" s="63">
        <f t="shared" si="40"/>
        <v>0</v>
      </c>
      <c r="U55" s="63">
        <f t="shared" si="40"/>
        <v>0</v>
      </c>
    </row>
    <row r="56" spans="1:21">
      <c r="A56" s="87"/>
      <c r="B56" s="7"/>
      <c r="C56" s="11"/>
      <c r="D56" s="11"/>
      <c r="E56" s="21"/>
      <c r="F56" s="21"/>
      <c r="G56" s="22"/>
      <c r="H56" s="63"/>
      <c r="I56" s="63"/>
      <c r="J56" s="6"/>
      <c r="K56" s="11"/>
      <c r="L56" s="11"/>
      <c r="M56" s="22"/>
      <c r="N56" s="23"/>
      <c r="O56" s="11"/>
      <c r="P56" s="63">
        <f t="shared" si="40"/>
        <v>0</v>
      </c>
      <c r="Q56" s="63">
        <f t="shared" si="40"/>
        <v>0</v>
      </c>
      <c r="R56" s="63">
        <f t="shared" si="40"/>
        <v>0</v>
      </c>
      <c r="S56" s="63">
        <f t="shared" si="40"/>
        <v>0</v>
      </c>
      <c r="T56" s="63">
        <f t="shared" si="40"/>
        <v>0</v>
      </c>
      <c r="U56" s="63">
        <f t="shared" si="40"/>
        <v>0</v>
      </c>
    </row>
    <row r="57" spans="1:21">
      <c r="A57" s="87"/>
      <c r="B57" s="7"/>
      <c r="C57" s="11"/>
      <c r="D57" s="11"/>
      <c r="E57" s="21"/>
      <c r="F57" s="21"/>
      <c r="G57" s="22"/>
      <c r="H57" s="63"/>
      <c r="I57" s="63"/>
      <c r="J57" s="6"/>
      <c r="K57" s="11"/>
      <c r="L57" s="11"/>
      <c r="M57" s="22"/>
      <c r="N57" s="23"/>
      <c r="O57" s="11"/>
      <c r="P57" s="63">
        <f t="shared" si="40"/>
        <v>0</v>
      </c>
      <c r="Q57" s="63">
        <f t="shared" si="40"/>
        <v>0</v>
      </c>
      <c r="R57" s="63">
        <f t="shared" si="40"/>
        <v>0</v>
      </c>
      <c r="S57" s="63">
        <f t="shared" si="40"/>
        <v>0</v>
      </c>
      <c r="T57" s="63">
        <f t="shared" si="40"/>
        <v>0</v>
      </c>
      <c r="U57" s="63">
        <f t="shared" si="40"/>
        <v>0</v>
      </c>
    </row>
    <row r="58" spans="1:21">
      <c r="A58" s="5"/>
      <c r="B58" s="7"/>
      <c r="C58" s="11"/>
      <c r="D58" s="11"/>
      <c r="E58" s="21"/>
      <c r="F58" s="21"/>
      <c r="G58" s="22"/>
      <c r="H58" s="63"/>
      <c r="I58" s="63"/>
      <c r="J58" s="6"/>
      <c r="K58" s="11"/>
      <c r="L58" s="11"/>
      <c r="M58" s="22"/>
      <c r="N58" s="23"/>
      <c r="O58" s="11"/>
      <c r="P58" s="63">
        <f t="shared" si="40"/>
        <v>0</v>
      </c>
      <c r="Q58" s="63">
        <f t="shared" si="40"/>
        <v>0</v>
      </c>
      <c r="R58" s="63">
        <f t="shared" si="40"/>
        <v>0</v>
      </c>
      <c r="S58" s="63">
        <f t="shared" si="40"/>
        <v>0</v>
      </c>
      <c r="T58" s="63">
        <f t="shared" si="40"/>
        <v>0</v>
      </c>
      <c r="U58" s="63">
        <f t="shared" si="40"/>
        <v>0</v>
      </c>
    </row>
    <row r="59" spans="1:21">
      <c r="A59" s="5"/>
      <c r="B59" s="7"/>
      <c r="C59" s="11"/>
      <c r="D59" s="11"/>
      <c r="E59" s="21"/>
      <c r="F59" s="21"/>
      <c r="G59" s="22"/>
      <c r="H59" s="63"/>
      <c r="I59" s="63"/>
      <c r="J59" s="6"/>
      <c r="K59" s="11"/>
      <c r="L59" s="11"/>
      <c r="M59" s="22"/>
      <c r="N59" s="23"/>
      <c r="O59" s="11"/>
      <c r="P59" s="63">
        <f t="shared" si="40"/>
        <v>0</v>
      </c>
      <c r="Q59" s="63">
        <f t="shared" si="40"/>
        <v>0</v>
      </c>
      <c r="R59" s="63">
        <f t="shared" si="40"/>
        <v>0</v>
      </c>
      <c r="S59" s="63">
        <f t="shared" si="40"/>
        <v>0</v>
      </c>
      <c r="T59" s="63">
        <f t="shared" si="40"/>
        <v>0</v>
      </c>
      <c r="U59" s="63">
        <f t="shared" si="40"/>
        <v>0</v>
      </c>
    </row>
    <row r="60" spans="1:21">
      <c r="A60" s="5"/>
      <c r="B60" s="7"/>
      <c r="C60" s="11"/>
      <c r="D60" s="11"/>
      <c r="E60" s="21"/>
      <c r="F60" s="21"/>
      <c r="G60" s="22"/>
      <c r="H60" s="63"/>
      <c r="I60" s="63"/>
      <c r="J60" s="6"/>
      <c r="K60" s="11"/>
      <c r="L60" s="11"/>
      <c r="M60" s="22"/>
      <c r="N60" s="23"/>
      <c r="O60" s="11"/>
      <c r="P60" s="63">
        <f t="shared" si="40"/>
        <v>0</v>
      </c>
      <c r="Q60" s="63">
        <f t="shared" si="40"/>
        <v>0</v>
      </c>
      <c r="R60" s="63">
        <f t="shared" si="40"/>
        <v>0</v>
      </c>
      <c r="S60" s="63">
        <f t="shared" si="40"/>
        <v>0</v>
      </c>
      <c r="T60" s="63">
        <f t="shared" si="40"/>
        <v>0</v>
      </c>
      <c r="U60" s="63">
        <f t="shared" si="40"/>
        <v>0</v>
      </c>
    </row>
    <row r="61" spans="1:21">
      <c r="A61" s="5"/>
      <c r="B61" s="7"/>
      <c r="C61" s="11"/>
      <c r="D61" s="11"/>
      <c r="E61" s="21"/>
      <c r="F61" s="21"/>
      <c r="G61" s="22"/>
      <c r="H61" s="63"/>
      <c r="I61" s="63"/>
      <c r="J61" s="6"/>
      <c r="K61" s="11"/>
      <c r="L61" s="11"/>
      <c r="M61" s="22"/>
      <c r="N61" s="23"/>
      <c r="O61" s="11"/>
      <c r="P61" s="63">
        <f t="shared" si="40"/>
        <v>0</v>
      </c>
      <c r="Q61" s="63">
        <f t="shared" si="40"/>
        <v>0</v>
      </c>
      <c r="R61" s="63">
        <f t="shared" si="40"/>
        <v>0</v>
      </c>
      <c r="S61" s="63">
        <f t="shared" si="40"/>
        <v>0</v>
      </c>
      <c r="T61" s="63">
        <f t="shared" si="40"/>
        <v>0</v>
      </c>
      <c r="U61" s="63">
        <f t="shared" si="40"/>
        <v>0</v>
      </c>
    </row>
    <row r="62" spans="1:21">
      <c r="A62" s="5"/>
      <c r="B62" s="7"/>
      <c r="C62" s="11"/>
      <c r="D62" s="11"/>
      <c r="E62" s="21"/>
      <c r="F62" s="21"/>
      <c r="G62" s="22"/>
      <c r="H62" s="63"/>
      <c r="I62" s="63"/>
      <c r="J62" s="6"/>
      <c r="K62" s="11"/>
      <c r="L62" s="11"/>
      <c r="M62" s="22"/>
      <c r="N62" s="23"/>
      <c r="O62" s="11"/>
      <c r="P62" s="63">
        <f t="shared" si="40"/>
        <v>0</v>
      </c>
      <c r="Q62" s="63">
        <f t="shared" si="40"/>
        <v>0</v>
      </c>
      <c r="R62" s="63">
        <f t="shared" si="40"/>
        <v>0</v>
      </c>
      <c r="S62" s="63">
        <f t="shared" si="40"/>
        <v>0</v>
      </c>
      <c r="T62" s="63">
        <f t="shared" si="40"/>
        <v>0</v>
      </c>
      <c r="U62" s="63">
        <f t="shared" si="40"/>
        <v>0</v>
      </c>
    </row>
    <row r="63" spans="1:21">
      <c r="A63" s="5"/>
      <c r="B63" s="7"/>
      <c r="C63" s="11"/>
      <c r="D63" s="11"/>
      <c r="E63" s="21"/>
      <c r="F63" s="21"/>
      <c r="G63" s="22"/>
      <c r="H63" s="63"/>
      <c r="I63" s="63"/>
      <c r="J63" s="6"/>
      <c r="K63" s="11"/>
      <c r="L63" s="11"/>
      <c r="M63" s="22"/>
      <c r="N63" s="23"/>
      <c r="O63" s="11"/>
      <c r="P63" s="63">
        <f t="shared" si="40"/>
        <v>0</v>
      </c>
      <c r="Q63" s="63">
        <f t="shared" si="40"/>
        <v>0</v>
      </c>
      <c r="R63" s="63">
        <f t="shared" si="40"/>
        <v>0</v>
      </c>
      <c r="S63" s="63">
        <f t="shared" si="40"/>
        <v>0</v>
      </c>
      <c r="T63" s="63">
        <f t="shared" si="40"/>
        <v>0</v>
      </c>
      <c r="U63" s="63">
        <f t="shared" si="40"/>
        <v>0</v>
      </c>
    </row>
    <row r="64" spans="1:21">
      <c r="A64" s="5"/>
      <c r="B64" s="7"/>
      <c r="C64" s="11"/>
      <c r="D64" s="11"/>
      <c r="E64" s="21"/>
      <c r="F64" s="21"/>
      <c r="G64" s="22"/>
      <c r="H64" s="63"/>
      <c r="I64" s="63"/>
      <c r="J64" s="6"/>
      <c r="K64" s="11"/>
      <c r="L64" s="11"/>
      <c r="M64" s="22"/>
      <c r="N64" s="23"/>
      <c r="O64" s="11"/>
      <c r="P64" s="63">
        <f t="shared" si="40"/>
        <v>0</v>
      </c>
      <c r="Q64" s="63">
        <f t="shared" si="40"/>
        <v>0</v>
      </c>
      <c r="R64" s="63">
        <f t="shared" si="40"/>
        <v>0</v>
      </c>
      <c r="S64" s="63">
        <f t="shared" si="40"/>
        <v>0</v>
      </c>
      <c r="T64" s="63">
        <f t="shared" si="40"/>
        <v>0</v>
      </c>
      <c r="U64" s="63">
        <f t="shared" si="40"/>
        <v>0</v>
      </c>
    </row>
    <row r="65" spans="1:21">
      <c r="A65" s="5"/>
      <c r="B65" s="7"/>
      <c r="C65" s="11"/>
      <c r="D65" s="11"/>
      <c r="E65" s="21"/>
      <c r="F65" s="21"/>
      <c r="G65" s="22"/>
      <c r="H65" s="63"/>
      <c r="I65" s="63"/>
      <c r="J65" s="6"/>
      <c r="K65" s="11"/>
      <c r="L65" s="11"/>
      <c r="M65" s="22"/>
      <c r="N65" s="23"/>
      <c r="O65" s="11"/>
      <c r="P65" s="63">
        <f t="shared" si="40"/>
        <v>0</v>
      </c>
      <c r="Q65" s="63">
        <f t="shared" si="40"/>
        <v>0</v>
      </c>
      <c r="R65" s="63">
        <f t="shared" si="40"/>
        <v>0</v>
      </c>
      <c r="S65" s="63">
        <f t="shared" si="40"/>
        <v>0</v>
      </c>
      <c r="T65" s="63">
        <f t="shared" si="40"/>
        <v>0</v>
      </c>
      <c r="U65" s="63">
        <f t="shared" si="40"/>
        <v>0</v>
      </c>
    </row>
    <row r="66" spans="1:21">
      <c r="A66" s="5"/>
      <c r="B66" s="7"/>
      <c r="C66" s="11"/>
      <c r="D66" s="11"/>
      <c r="E66" s="21"/>
      <c r="F66" s="21"/>
      <c r="G66" s="22"/>
      <c r="H66" s="63"/>
      <c r="I66" s="63"/>
      <c r="J66" s="6"/>
      <c r="K66" s="11"/>
      <c r="L66" s="11"/>
      <c r="M66" s="22"/>
      <c r="N66" s="23"/>
      <c r="O66" s="11"/>
      <c r="P66" s="63">
        <f t="shared" si="40"/>
        <v>0</v>
      </c>
      <c r="Q66" s="63">
        <f t="shared" si="40"/>
        <v>0</v>
      </c>
      <c r="R66" s="63">
        <f t="shared" si="40"/>
        <v>0</v>
      </c>
      <c r="S66" s="63">
        <f t="shared" si="40"/>
        <v>0</v>
      </c>
      <c r="T66" s="63">
        <f t="shared" si="40"/>
        <v>0</v>
      </c>
      <c r="U66" s="63">
        <f t="shared" si="40"/>
        <v>0</v>
      </c>
    </row>
    <row r="67" spans="1:21">
      <c r="A67" s="5"/>
      <c r="B67" s="7"/>
      <c r="C67" s="11"/>
      <c r="D67" s="11"/>
      <c r="E67" s="21"/>
      <c r="F67" s="21"/>
      <c r="G67" s="22"/>
      <c r="H67" s="63"/>
      <c r="I67" s="63"/>
      <c r="J67" s="6"/>
      <c r="K67" s="11"/>
      <c r="L67" s="11"/>
      <c r="M67" s="22"/>
      <c r="N67" s="23"/>
      <c r="O67" s="11"/>
      <c r="P67" s="63">
        <f t="shared" si="40"/>
        <v>0</v>
      </c>
      <c r="Q67" s="63">
        <f t="shared" si="40"/>
        <v>0</v>
      </c>
      <c r="R67" s="63">
        <f t="shared" si="40"/>
        <v>0</v>
      </c>
      <c r="S67" s="63">
        <f t="shared" si="40"/>
        <v>0</v>
      </c>
      <c r="T67" s="63">
        <f t="shared" si="40"/>
        <v>0</v>
      </c>
      <c r="U67" s="63">
        <f t="shared" si="40"/>
        <v>0</v>
      </c>
    </row>
    <row r="68" spans="1:21">
      <c r="A68" s="5"/>
      <c r="B68" s="7"/>
      <c r="C68" s="11"/>
      <c r="D68" s="11"/>
      <c r="E68" s="21"/>
      <c r="F68" s="21"/>
      <c r="G68" s="22"/>
      <c r="H68" s="63"/>
      <c r="I68" s="63"/>
      <c r="J68" s="6"/>
      <c r="K68" s="11"/>
      <c r="L68" s="11"/>
      <c r="M68" s="22"/>
      <c r="N68" s="23"/>
      <c r="O68" s="11"/>
      <c r="P68" s="63">
        <f t="shared" si="40"/>
        <v>0</v>
      </c>
      <c r="Q68" s="63">
        <f t="shared" si="40"/>
        <v>0</v>
      </c>
      <c r="R68" s="63">
        <f t="shared" si="40"/>
        <v>0</v>
      </c>
      <c r="S68" s="63">
        <f t="shared" si="40"/>
        <v>0</v>
      </c>
      <c r="T68" s="63">
        <f t="shared" si="40"/>
        <v>0</v>
      </c>
      <c r="U68" s="63">
        <f t="shared" si="40"/>
        <v>0</v>
      </c>
    </row>
    <row r="69" spans="1:21">
      <c r="A69" s="5"/>
      <c r="B69" s="7"/>
      <c r="C69" s="11"/>
      <c r="D69" s="11"/>
      <c r="E69" s="21"/>
      <c r="F69" s="21"/>
      <c r="G69" s="22"/>
      <c r="H69" s="63"/>
      <c r="I69" s="63"/>
      <c r="J69" s="6"/>
      <c r="K69" s="11"/>
      <c r="L69" s="11"/>
      <c r="M69" s="22"/>
      <c r="N69" s="23"/>
      <c r="O69" s="11"/>
      <c r="P69" s="63">
        <f t="shared" si="40"/>
        <v>0</v>
      </c>
      <c r="Q69" s="63">
        <f t="shared" si="40"/>
        <v>0</v>
      </c>
      <c r="R69" s="63">
        <f t="shared" si="40"/>
        <v>0</v>
      </c>
      <c r="S69" s="63">
        <f t="shared" si="40"/>
        <v>0</v>
      </c>
      <c r="T69" s="63">
        <f t="shared" si="40"/>
        <v>0</v>
      </c>
      <c r="U69" s="63">
        <f t="shared" si="40"/>
        <v>0</v>
      </c>
    </row>
    <row r="70" spans="1:21">
      <c r="A70" s="5"/>
      <c r="B70" s="7"/>
      <c r="C70" s="11"/>
      <c r="D70" s="11"/>
      <c r="E70" s="21"/>
      <c r="F70" s="21"/>
      <c r="G70" s="22"/>
      <c r="H70" s="63"/>
      <c r="I70" s="63"/>
      <c r="J70" s="6"/>
      <c r="K70" s="11"/>
      <c r="L70" s="11"/>
      <c r="M70" s="22"/>
      <c r="N70" s="23"/>
      <c r="O70" s="11"/>
      <c r="P70" s="63">
        <f t="shared" si="40"/>
        <v>0</v>
      </c>
      <c r="Q70" s="63">
        <f t="shared" si="40"/>
        <v>0</v>
      </c>
      <c r="R70" s="63">
        <f t="shared" si="40"/>
        <v>0</v>
      </c>
      <c r="S70" s="63">
        <f t="shared" si="40"/>
        <v>0</v>
      </c>
      <c r="T70" s="63">
        <f t="shared" si="40"/>
        <v>0</v>
      </c>
      <c r="U70" s="63">
        <f t="shared" si="40"/>
        <v>0</v>
      </c>
    </row>
    <row r="71" spans="1:21">
      <c r="A71" s="5"/>
      <c r="B71" s="7"/>
      <c r="C71" s="11"/>
      <c r="D71" s="11"/>
      <c r="E71" s="21"/>
      <c r="F71" s="21"/>
      <c r="G71" s="22"/>
      <c r="H71" s="13"/>
      <c r="I71" s="13"/>
      <c r="J71" s="6"/>
      <c r="K71" s="11"/>
      <c r="L71" s="11"/>
      <c r="M71" s="22"/>
      <c r="N71" s="23"/>
      <c r="O71" s="11"/>
      <c r="P71" s="63">
        <f t="shared" si="40"/>
        <v>0</v>
      </c>
      <c r="Q71" s="63">
        <f t="shared" si="40"/>
        <v>0</v>
      </c>
      <c r="R71" s="63">
        <f t="shared" si="40"/>
        <v>0</v>
      </c>
      <c r="S71" s="63">
        <f t="shared" si="40"/>
        <v>0</v>
      </c>
      <c r="T71" s="63">
        <f t="shared" si="40"/>
        <v>0</v>
      </c>
      <c r="U71" s="63">
        <f t="shared" si="40"/>
        <v>0</v>
      </c>
    </row>
    <row r="72" spans="1:21">
      <c r="A72" s="5"/>
      <c r="B72" s="7"/>
      <c r="C72" s="11"/>
      <c r="D72" s="11"/>
      <c r="E72" s="21"/>
      <c r="F72" s="21"/>
      <c r="G72" s="22"/>
      <c r="H72" s="13"/>
      <c r="I72" s="13"/>
      <c r="J72" s="6"/>
      <c r="K72" s="11"/>
      <c r="L72" s="11"/>
      <c r="M72" s="22"/>
      <c r="N72" s="23"/>
      <c r="O72" s="11"/>
      <c r="P72" s="63">
        <f t="shared" si="40"/>
        <v>0</v>
      </c>
      <c r="Q72" s="63">
        <f t="shared" si="40"/>
        <v>0</v>
      </c>
      <c r="R72" s="63">
        <f t="shared" si="40"/>
        <v>0</v>
      </c>
      <c r="S72" s="63">
        <f t="shared" si="40"/>
        <v>0</v>
      </c>
      <c r="T72" s="63">
        <f t="shared" si="40"/>
        <v>0</v>
      </c>
      <c r="U72" s="63">
        <f t="shared" si="40"/>
        <v>0</v>
      </c>
    </row>
    <row r="73" spans="1:21">
      <c r="A73" s="5"/>
      <c r="B73" s="7"/>
      <c r="C73" s="11"/>
      <c r="D73" s="11"/>
      <c r="E73" s="21"/>
      <c r="F73" s="21"/>
      <c r="G73" s="22"/>
      <c r="H73" s="13"/>
      <c r="I73" s="13"/>
      <c r="J73" s="6"/>
      <c r="K73" s="11"/>
      <c r="L73" s="11"/>
      <c r="M73" s="22"/>
      <c r="N73" s="23"/>
      <c r="O73" s="11"/>
      <c r="P73" s="63">
        <f t="shared" si="40"/>
        <v>0</v>
      </c>
      <c r="Q73" s="63">
        <f t="shared" si="40"/>
        <v>0</v>
      </c>
      <c r="R73" s="63">
        <f t="shared" si="40"/>
        <v>0</v>
      </c>
      <c r="S73" s="63">
        <f t="shared" si="40"/>
        <v>0</v>
      </c>
      <c r="T73" s="63">
        <f t="shared" si="40"/>
        <v>0</v>
      </c>
      <c r="U73" s="63">
        <f t="shared" si="40"/>
        <v>0</v>
      </c>
    </row>
    <row r="74" spans="1:21">
      <c r="A74" s="5"/>
      <c r="B74" s="7"/>
      <c r="C74" s="11"/>
      <c r="D74" s="11"/>
      <c r="E74" s="21"/>
      <c r="F74" s="21"/>
      <c r="G74" s="22"/>
      <c r="H74" s="13"/>
      <c r="I74" s="13"/>
      <c r="J74" s="6"/>
      <c r="K74" s="11"/>
      <c r="L74" s="11"/>
      <c r="M74" s="22"/>
      <c r="N74" s="23"/>
      <c r="O74" s="11"/>
      <c r="P74" s="63">
        <f t="shared" si="40"/>
        <v>0</v>
      </c>
      <c r="Q74" s="63">
        <f t="shared" si="40"/>
        <v>0</v>
      </c>
      <c r="R74" s="63">
        <f t="shared" si="40"/>
        <v>0</v>
      </c>
      <c r="S74" s="63">
        <f t="shared" si="40"/>
        <v>0</v>
      </c>
      <c r="T74" s="63">
        <f t="shared" si="40"/>
        <v>0</v>
      </c>
      <c r="U74" s="63">
        <f t="shared" si="40"/>
        <v>0</v>
      </c>
    </row>
    <row r="75" spans="1:21">
      <c r="A75" s="5"/>
      <c r="B75" s="7"/>
      <c r="C75" s="11"/>
      <c r="D75" s="11"/>
      <c r="E75" s="21"/>
      <c r="F75" s="21"/>
      <c r="G75" s="22"/>
      <c r="H75" s="13"/>
      <c r="I75" s="13"/>
      <c r="J75" s="6"/>
      <c r="K75" s="11"/>
      <c r="L75" s="11"/>
      <c r="M75" s="22"/>
      <c r="N75" s="23"/>
      <c r="O75" s="11"/>
      <c r="P75" s="63">
        <f t="shared" si="40"/>
        <v>0</v>
      </c>
      <c r="Q75" s="63">
        <f t="shared" si="40"/>
        <v>0</v>
      </c>
      <c r="R75" s="63">
        <f t="shared" si="40"/>
        <v>0</v>
      </c>
      <c r="S75" s="63">
        <f t="shared" si="40"/>
        <v>0</v>
      </c>
      <c r="T75" s="63">
        <f t="shared" si="40"/>
        <v>0</v>
      </c>
      <c r="U75" s="63">
        <f t="shared" si="40"/>
        <v>0</v>
      </c>
    </row>
    <row r="76" spans="1:21">
      <c r="A76" s="5"/>
      <c r="B76" s="7"/>
      <c r="C76" s="11"/>
      <c r="D76" s="11"/>
      <c r="E76" s="21"/>
      <c r="F76" s="21"/>
      <c r="G76" s="22"/>
      <c r="H76" s="13"/>
      <c r="I76" s="13"/>
      <c r="J76" s="6"/>
      <c r="K76" s="11"/>
      <c r="L76" s="11"/>
      <c r="M76" s="22"/>
      <c r="N76" s="23"/>
      <c r="O76" s="11"/>
      <c r="P76" s="63">
        <f t="shared" si="40"/>
        <v>0</v>
      </c>
      <c r="Q76" s="63">
        <f t="shared" si="40"/>
        <v>0</v>
      </c>
      <c r="R76" s="63">
        <f t="shared" si="40"/>
        <v>0</v>
      </c>
      <c r="S76" s="63">
        <f t="shared" si="40"/>
        <v>0</v>
      </c>
      <c r="T76" s="63">
        <f t="shared" si="40"/>
        <v>0</v>
      </c>
      <c r="U76" s="63">
        <f t="shared" si="40"/>
        <v>0</v>
      </c>
    </row>
    <row r="77" spans="1:21">
      <c r="A77" s="5"/>
      <c r="B77" s="7"/>
      <c r="C77" s="11"/>
      <c r="D77" s="11"/>
      <c r="E77" s="21"/>
      <c r="F77" s="21"/>
      <c r="G77" s="22"/>
      <c r="H77" s="13"/>
      <c r="I77" s="13"/>
      <c r="J77" s="6"/>
      <c r="K77" s="11"/>
      <c r="L77" s="11"/>
      <c r="M77" s="22"/>
      <c r="N77" s="23"/>
      <c r="O77" s="11"/>
      <c r="P77" s="63">
        <f t="shared" si="40"/>
        <v>0</v>
      </c>
      <c r="Q77" s="63">
        <f t="shared" si="40"/>
        <v>0</v>
      </c>
      <c r="R77" s="63">
        <f t="shared" si="40"/>
        <v>0</v>
      </c>
      <c r="S77" s="63">
        <f t="shared" si="40"/>
        <v>0</v>
      </c>
      <c r="T77" s="63">
        <f t="shared" si="40"/>
        <v>0</v>
      </c>
      <c r="U77" s="63">
        <f t="shared" si="40"/>
        <v>0</v>
      </c>
    </row>
    <row r="78" spans="1:21">
      <c r="A78" s="5"/>
      <c r="B78" s="7"/>
      <c r="C78" s="11"/>
      <c r="D78" s="11"/>
      <c r="E78" s="21"/>
      <c r="F78" s="21"/>
      <c r="G78" s="22"/>
      <c r="H78" s="13"/>
      <c r="I78" s="13"/>
      <c r="J78" s="6"/>
      <c r="K78" s="11"/>
      <c r="L78" s="11"/>
      <c r="M78" s="22"/>
      <c r="N78" s="23"/>
      <c r="O78" s="11"/>
      <c r="P78" s="63">
        <f t="shared" si="40"/>
        <v>0</v>
      </c>
      <c r="Q78" s="63">
        <f t="shared" si="40"/>
        <v>0</v>
      </c>
      <c r="R78" s="63">
        <f t="shared" si="40"/>
        <v>0</v>
      </c>
      <c r="S78" s="63">
        <f t="shared" si="40"/>
        <v>0</v>
      </c>
      <c r="T78" s="63">
        <f t="shared" si="40"/>
        <v>0</v>
      </c>
      <c r="U78" s="63">
        <f t="shared" si="40"/>
        <v>0</v>
      </c>
    </row>
    <row r="79" spans="1:21">
      <c r="A79" s="5"/>
      <c r="B79" s="7"/>
      <c r="C79" s="11"/>
      <c r="D79" s="11"/>
      <c r="E79" s="21"/>
      <c r="F79" s="21"/>
      <c r="G79" s="22"/>
      <c r="H79" s="13"/>
      <c r="I79" s="13"/>
      <c r="J79" s="6"/>
      <c r="K79" s="11"/>
      <c r="L79" s="11"/>
      <c r="M79" s="22"/>
      <c r="N79" s="23"/>
      <c r="O79" s="11"/>
      <c r="P79" s="63">
        <f t="shared" si="40"/>
        <v>0</v>
      </c>
      <c r="Q79" s="63">
        <f t="shared" si="40"/>
        <v>0</v>
      </c>
      <c r="R79" s="63">
        <f t="shared" si="40"/>
        <v>0</v>
      </c>
      <c r="S79" s="63">
        <f t="shared" si="40"/>
        <v>0</v>
      </c>
      <c r="T79" s="63">
        <f t="shared" si="40"/>
        <v>0</v>
      </c>
      <c r="U79" s="63">
        <f t="shared" si="40"/>
        <v>0</v>
      </c>
    </row>
    <row r="80" spans="1:21">
      <c r="A80" s="5"/>
      <c r="B80" s="7"/>
      <c r="C80" s="11"/>
      <c r="D80" s="11"/>
      <c r="E80" s="21"/>
      <c r="F80" s="21"/>
      <c r="G80" s="22"/>
      <c r="H80" s="13"/>
      <c r="I80" s="13"/>
      <c r="J80" s="6"/>
      <c r="K80" s="11"/>
      <c r="L80" s="11"/>
      <c r="M80" s="22"/>
      <c r="N80" s="23"/>
      <c r="O80" s="11"/>
      <c r="P80" s="63">
        <f t="shared" si="40"/>
        <v>0</v>
      </c>
      <c r="Q80" s="63">
        <f t="shared" si="40"/>
        <v>0</v>
      </c>
      <c r="R80" s="63">
        <f t="shared" si="40"/>
        <v>0</v>
      </c>
      <c r="S80" s="63">
        <f t="shared" si="40"/>
        <v>0</v>
      </c>
      <c r="T80" s="63">
        <f t="shared" si="40"/>
        <v>0</v>
      </c>
      <c r="U80" s="63">
        <f t="shared" si="40"/>
        <v>0</v>
      </c>
    </row>
    <row r="81" spans="1:21">
      <c r="A81" s="5"/>
      <c r="B81" s="7"/>
      <c r="C81" s="11"/>
      <c r="D81" s="11"/>
      <c r="E81" s="21"/>
      <c r="F81" s="21"/>
      <c r="G81" s="22"/>
      <c r="H81" s="13"/>
      <c r="I81" s="13"/>
      <c r="J81" s="6"/>
      <c r="K81" s="11"/>
      <c r="L81" s="11"/>
      <c r="M81" s="22"/>
      <c r="N81" s="23"/>
      <c r="O81" s="11"/>
      <c r="P81" s="63">
        <f t="shared" si="40"/>
        <v>0</v>
      </c>
      <c r="Q81" s="63">
        <f t="shared" si="40"/>
        <v>0</v>
      </c>
      <c r="R81" s="63">
        <f t="shared" si="40"/>
        <v>0</v>
      </c>
      <c r="S81" s="63">
        <f t="shared" si="40"/>
        <v>0</v>
      </c>
      <c r="T81" s="63">
        <f t="shared" si="40"/>
        <v>0</v>
      </c>
      <c r="U81" s="63">
        <f t="shared" si="40"/>
        <v>0</v>
      </c>
    </row>
    <row r="82" spans="1:21">
      <c r="A82" s="5"/>
      <c r="B82" s="7"/>
      <c r="C82" s="11"/>
      <c r="D82" s="11"/>
      <c r="E82" s="21"/>
      <c r="F82" s="21"/>
      <c r="G82" s="22"/>
      <c r="H82" s="13"/>
      <c r="I82" s="13"/>
      <c r="J82" s="6"/>
      <c r="K82" s="11"/>
      <c r="L82" s="11"/>
      <c r="M82" s="22"/>
      <c r="N82" s="23"/>
      <c r="O82" s="11"/>
      <c r="P82" s="63">
        <f t="shared" si="40"/>
        <v>0</v>
      </c>
      <c r="Q82" s="63">
        <f t="shared" si="40"/>
        <v>0</v>
      </c>
      <c r="R82" s="63">
        <f t="shared" si="40"/>
        <v>0</v>
      </c>
      <c r="S82" s="63">
        <f t="shared" si="40"/>
        <v>0</v>
      </c>
      <c r="T82" s="63">
        <f t="shared" si="40"/>
        <v>0</v>
      </c>
      <c r="U82" s="63">
        <f t="shared" si="40"/>
        <v>0</v>
      </c>
    </row>
    <row r="83" spans="1:21">
      <c r="A83" s="5"/>
      <c r="B83" s="7"/>
      <c r="C83" s="11"/>
      <c r="D83" s="11"/>
      <c r="E83" s="21"/>
      <c r="F83" s="21"/>
      <c r="G83" s="22"/>
      <c r="H83" s="13"/>
      <c r="I83" s="13"/>
      <c r="J83" s="6"/>
      <c r="K83" s="11"/>
      <c r="L83" s="11"/>
      <c r="M83" s="22"/>
      <c r="N83" s="23"/>
      <c r="O83" s="11"/>
      <c r="P83" s="63">
        <f t="shared" si="40"/>
        <v>0</v>
      </c>
      <c r="Q83" s="63">
        <f t="shared" si="40"/>
        <v>0</v>
      </c>
      <c r="R83" s="63">
        <f t="shared" si="40"/>
        <v>0</v>
      </c>
      <c r="S83" s="63">
        <f t="shared" si="40"/>
        <v>0</v>
      </c>
      <c r="T83" s="63">
        <f t="shared" si="40"/>
        <v>0</v>
      </c>
      <c r="U83" s="63">
        <f t="shared" si="40"/>
        <v>0</v>
      </c>
    </row>
    <row r="84" spans="1:21">
      <c r="A84" s="5"/>
      <c r="B84" s="7"/>
      <c r="C84" s="11"/>
      <c r="D84" s="11"/>
      <c r="E84" s="21"/>
      <c r="F84" s="21"/>
      <c r="G84" s="22"/>
      <c r="H84" s="13"/>
      <c r="I84" s="13"/>
      <c r="J84" s="6"/>
      <c r="K84" s="11"/>
      <c r="L84" s="11"/>
      <c r="M84" s="22"/>
      <c r="N84" s="23"/>
      <c r="O84" s="11"/>
      <c r="P84" s="63">
        <f t="shared" si="40"/>
        <v>0</v>
      </c>
      <c r="Q84" s="63">
        <f t="shared" si="40"/>
        <v>0</v>
      </c>
      <c r="R84" s="63">
        <f t="shared" si="40"/>
        <v>0</v>
      </c>
      <c r="S84" s="63">
        <f t="shared" si="40"/>
        <v>0</v>
      </c>
      <c r="T84" s="63">
        <f t="shared" si="40"/>
        <v>0</v>
      </c>
      <c r="U84" s="63">
        <f t="shared" si="40"/>
        <v>0</v>
      </c>
    </row>
    <row r="85" spans="1:21">
      <c r="A85" s="5"/>
      <c r="B85" s="7"/>
      <c r="C85" s="11"/>
      <c r="D85" s="11"/>
      <c r="E85" s="21"/>
      <c r="F85" s="21"/>
      <c r="G85" s="22"/>
      <c r="H85" s="13"/>
      <c r="I85" s="13"/>
      <c r="J85" s="6"/>
      <c r="K85" s="11"/>
      <c r="L85" s="11"/>
      <c r="M85" s="22"/>
      <c r="N85" s="23"/>
      <c r="O85" s="11"/>
      <c r="P85" s="63">
        <f t="shared" si="40"/>
        <v>0</v>
      </c>
      <c r="Q85" s="63">
        <f t="shared" si="40"/>
        <v>0</v>
      </c>
      <c r="R85" s="63">
        <f t="shared" si="40"/>
        <v>0</v>
      </c>
      <c r="S85" s="63">
        <f t="shared" si="40"/>
        <v>0</v>
      </c>
      <c r="T85" s="63">
        <f t="shared" si="40"/>
        <v>0</v>
      </c>
      <c r="U85" s="63">
        <f t="shared" si="40"/>
        <v>0</v>
      </c>
    </row>
    <row r="86" spans="1:21">
      <c r="A86" s="5"/>
      <c r="B86" s="7"/>
      <c r="C86" s="11"/>
      <c r="D86" s="11"/>
      <c r="E86" s="21"/>
      <c r="F86" s="21"/>
      <c r="G86" s="22"/>
      <c r="H86" s="13"/>
      <c r="I86" s="13"/>
      <c r="J86" s="6"/>
      <c r="K86" s="11"/>
      <c r="L86" s="11"/>
      <c r="M86" s="22"/>
      <c r="N86" s="23"/>
      <c r="O86" s="11"/>
      <c r="P86" s="63">
        <f t="shared" si="40"/>
        <v>0</v>
      </c>
      <c r="Q86" s="63">
        <f t="shared" si="40"/>
        <v>0</v>
      </c>
      <c r="R86" s="63">
        <f t="shared" si="40"/>
        <v>0</v>
      </c>
      <c r="S86" s="63">
        <f t="shared" si="40"/>
        <v>0</v>
      </c>
      <c r="T86" s="63">
        <f t="shared" si="40"/>
        <v>0</v>
      </c>
      <c r="U86" s="63">
        <f t="shared" si="40"/>
        <v>0</v>
      </c>
    </row>
    <row r="87" spans="1:21">
      <c r="A87" s="5"/>
      <c r="B87" s="7"/>
      <c r="C87" s="11"/>
      <c r="D87" s="11"/>
      <c r="E87" s="21"/>
      <c r="F87" s="21"/>
      <c r="G87" s="22"/>
      <c r="H87" s="13"/>
      <c r="I87" s="13"/>
      <c r="J87" s="6"/>
      <c r="K87" s="11"/>
      <c r="L87" s="11"/>
      <c r="M87" s="22"/>
      <c r="N87" s="23"/>
      <c r="O87" s="11"/>
      <c r="P87" s="63">
        <f t="shared" si="40"/>
        <v>0</v>
      </c>
      <c r="Q87" s="63">
        <f t="shared" si="40"/>
        <v>0</v>
      </c>
      <c r="R87" s="63">
        <f t="shared" si="40"/>
        <v>0</v>
      </c>
      <c r="S87" s="63">
        <f t="shared" si="40"/>
        <v>0</v>
      </c>
      <c r="T87" s="63">
        <f t="shared" si="40"/>
        <v>0</v>
      </c>
      <c r="U87" s="63">
        <f t="shared" si="40"/>
        <v>0</v>
      </c>
    </row>
    <row r="88" spans="1:21">
      <c r="A88" s="5"/>
      <c r="B88" s="7"/>
      <c r="C88" s="11"/>
      <c r="D88" s="11"/>
      <c r="E88" s="21"/>
      <c r="F88" s="21"/>
      <c r="G88" s="22"/>
      <c r="H88" s="13"/>
      <c r="I88" s="13"/>
      <c r="J88" s="6"/>
      <c r="K88" s="11"/>
      <c r="L88" s="11"/>
      <c r="M88" s="22"/>
      <c r="N88" s="23"/>
      <c r="O88" s="11"/>
      <c r="P88" s="63">
        <f t="shared" si="40"/>
        <v>0</v>
      </c>
      <c r="Q88" s="63">
        <f t="shared" si="40"/>
        <v>0</v>
      </c>
      <c r="R88" s="63">
        <f t="shared" si="40"/>
        <v>0</v>
      </c>
      <c r="S88" s="63">
        <f t="shared" si="40"/>
        <v>0</v>
      </c>
      <c r="T88" s="63">
        <f t="shared" si="40"/>
        <v>0</v>
      </c>
      <c r="U88" s="63">
        <f t="shared" si="40"/>
        <v>0</v>
      </c>
    </row>
    <row r="89" spans="1:21">
      <c r="A89" s="5"/>
      <c r="B89" s="7"/>
      <c r="C89" s="11"/>
      <c r="D89" s="11"/>
      <c r="E89" s="21"/>
      <c r="F89" s="21"/>
      <c r="G89" s="22"/>
      <c r="H89" s="13"/>
      <c r="I89" s="13"/>
      <c r="J89" s="6"/>
      <c r="K89" s="11"/>
      <c r="L89" s="11"/>
      <c r="M89" s="22"/>
      <c r="N89" s="23"/>
      <c r="O89" s="11"/>
      <c r="P89" s="63">
        <f t="shared" si="40"/>
        <v>0</v>
      </c>
      <c r="Q89" s="63">
        <f t="shared" si="40"/>
        <v>0</v>
      </c>
      <c r="R89" s="63">
        <f t="shared" si="40"/>
        <v>0</v>
      </c>
      <c r="S89" s="63">
        <f t="shared" si="40"/>
        <v>0</v>
      </c>
      <c r="T89" s="63">
        <f t="shared" si="40"/>
        <v>0</v>
      </c>
      <c r="U89" s="63">
        <f t="shared" si="40"/>
        <v>0</v>
      </c>
    </row>
    <row r="90" spans="1:21">
      <c r="A90" s="5"/>
      <c r="B90" s="7"/>
      <c r="C90" s="11"/>
      <c r="D90" s="11"/>
      <c r="E90" s="21"/>
      <c r="F90" s="21"/>
      <c r="G90" s="22"/>
      <c r="H90" s="13"/>
      <c r="I90" s="13"/>
      <c r="J90" s="6"/>
      <c r="K90" s="11"/>
      <c r="L90" s="11"/>
      <c r="M90" s="22"/>
      <c r="N90" s="23"/>
      <c r="O90" s="11"/>
      <c r="P90" s="63">
        <f t="shared" si="40"/>
        <v>0</v>
      </c>
      <c r="Q90" s="63">
        <f t="shared" si="40"/>
        <v>0</v>
      </c>
      <c r="R90" s="63">
        <f t="shared" si="40"/>
        <v>0</v>
      </c>
      <c r="S90" s="63">
        <f t="shared" si="40"/>
        <v>0</v>
      </c>
      <c r="T90" s="63">
        <f t="shared" si="40"/>
        <v>0</v>
      </c>
      <c r="U90" s="63">
        <f t="shared" si="40"/>
        <v>0</v>
      </c>
    </row>
    <row r="91" spans="1:21">
      <c r="A91" s="5"/>
      <c r="B91" s="7"/>
      <c r="C91" s="11"/>
      <c r="D91" s="11"/>
      <c r="E91" s="21"/>
      <c r="F91" s="21"/>
      <c r="G91" s="22"/>
      <c r="H91" s="13"/>
      <c r="I91" s="13"/>
      <c r="J91" s="6"/>
      <c r="K91" s="11"/>
      <c r="L91" s="11"/>
      <c r="M91" s="22"/>
      <c r="N91" s="23"/>
      <c r="O91" s="11"/>
      <c r="P91" s="63">
        <f t="shared" si="40"/>
        <v>0</v>
      </c>
      <c r="Q91" s="63">
        <f t="shared" si="40"/>
        <v>0</v>
      </c>
      <c r="R91" s="63">
        <f t="shared" si="40"/>
        <v>0</v>
      </c>
      <c r="S91" s="63">
        <f t="shared" si="40"/>
        <v>0</v>
      </c>
      <c r="T91" s="63">
        <f t="shared" si="40"/>
        <v>0</v>
      </c>
      <c r="U91" s="63">
        <f t="shared" si="40"/>
        <v>0</v>
      </c>
    </row>
    <row r="92" spans="1:21">
      <c r="A92" s="5"/>
      <c r="B92" s="7"/>
      <c r="C92" s="11"/>
      <c r="D92" s="11"/>
      <c r="E92" s="21"/>
      <c r="F92" s="21"/>
      <c r="G92" s="22"/>
      <c r="H92" s="13"/>
      <c r="I92" s="13"/>
      <c r="J92" s="6"/>
      <c r="K92" s="11"/>
      <c r="L92" s="11"/>
      <c r="M92" s="22"/>
      <c r="N92" s="23"/>
      <c r="O92" s="11"/>
      <c r="P92" s="63">
        <f t="shared" si="40"/>
        <v>0</v>
      </c>
      <c r="Q92" s="63">
        <f t="shared" si="40"/>
        <v>0</v>
      </c>
      <c r="R92" s="63">
        <f t="shared" si="40"/>
        <v>0</v>
      </c>
      <c r="S92" s="63">
        <f t="shared" si="40"/>
        <v>0</v>
      </c>
      <c r="T92" s="63">
        <f t="shared" si="40"/>
        <v>0</v>
      </c>
      <c r="U92" s="63">
        <f t="shared" si="40"/>
        <v>0</v>
      </c>
    </row>
    <row r="93" spans="1:21">
      <c r="A93" s="59"/>
      <c r="B93" s="53"/>
      <c r="C93" s="2"/>
      <c r="D93" s="2"/>
      <c r="E93" s="55"/>
      <c r="F93" s="55"/>
      <c r="G93" s="56"/>
      <c r="H93" s="54"/>
      <c r="I93" s="54"/>
      <c r="J93" s="57"/>
      <c r="K93" s="2"/>
      <c r="L93" s="2"/>
      <c r="M93" s="56"/>
      <c r="N93" s="58"/>
      <c r="O93" s="11"/>
      <c r="P93" s="63">
        <f t="shared" si="40"/>
        <v>0</v>
      </c>
      <c r="Q93" s="63">
        <f t="shared" si="40"/>
        <v>0</v>
      </c>
      <c r="R93" s="63">
        <f t="shared" si="40"/>
        <v>0</v>
      </c>
      <c r="S93" s="63">
        <f t="shared" si="40"/>
        <v>0</v>
      </c>
      <c r="T93" s="63">
        <f t="shared" si="40"/>
        <v>0</v>
      </c>
      <c r="U93" s="63">
        <f t="shared" si="40"/>
        <v>0</v>
      </c>
    </row>
    <row r="94" spans="1:21">
      <c r="A94" s="13"/>
      <c r="B94" s="1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21">
      <c r="A95" s="13"/>
      <c r="B95" s="7"/>
      <c r="C95" s="11"/>
      <c r="D95" s="13"/>
      <c r="E95" s="21"/>
      <c r="F95" s="21"/>
      <c r="G95" s="22"/>
      <c r="H95" s="13"/>
      <c r="I95" s="13"/>
      <c r="J95" s="6"/>
      <c r="K95" s="11"/>
      <c r="L95" s="11"/>
      <c r="M95" s="22"/>
      <c r="N95" s="22"/>
      <c r="O95" s="11"/>
    </row>
    <row r="96" spans="1:21">
      <c r="A96" s="13"/>
      <c r="B96" s="7"/>
      <c r="C96" s="11"/>
      <c r="D96" s="13"/>
      <c r="E96" s="21"/>
      <c r="F96" s="21"/>
      <c r="G96" s="22"/>
      <c r="H96" s="13"/>
      <c r="I96" s="13"/>
      <c r="J96" s="6"/>
      <c r="K96" s="11"/>
      <c r="L96" s="11"/>
      <c r="M96" s="22"/>
      <c r="N96" s="22"/>
      <c r="O96" s="11"/>
    </row>
    <row r="97" spans="1:15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>
      <c r="A98" s="13"/>
      <c r="B98" s="7"/>
      <c r="C98" s="11"/>
      <c r="D98" s="13"/>
      <c r="E98" s="21"/>
      <c r="F98" s="21"/>
      <c r="G98" s="22"/>
      <c r="H98" s="13"/>
      <c r="I98" s="13"/>
      <c r="J98" s="6"/>
      <c r="K98" s="11"/>
      <c r="L98" s="11"/>
      <c r="M98" s="22"/>
      <c r="N98" s="22"/>
      <c r="O98" s="11"/>
    </row>
    <row r="99" spans="1:15">
      <c r="A99" s="13"/>
      <c r="B99" s="7"/>
      <c r="C99" s="11"/>
      <c r="D99" s="13"/>
      <c r="E99" s="21"/>
      <c r="F99" s="21"/>
      <c r="G99" s="22"/>
      <c r="H99" s="13"/>
      <c r="I99" s="13"/>
      <c r="J99" s="6"/>
      <c r="K99" s="11"/>
      <c r="L99" s="11"/>
      <c r="M99" s="22"/>
      <c r="N99" s="22"/>
      <c r="O99" s="11"/>
    </row>
    <row r="100" spans="1:15">
      <c r="A100" s="13"/>
      <c r="B100" s="7"/>
      <c r="C100" s="11"/>
      <c r="D100" s="13"/>
      <c r="E100" s="21"/>
      <c r="F100" s="21"/>
      <c r="G100" s="22"/>
      <c r="H100" s="13"/>
      <c r="I100" s="13"/>
      <c r="J100" s="6"/>
      <c r="K100" s="11"/>
      <c r="L100" s="11"/>
      <c r="M100" s="22"/>
      <c r="N100" s="22"/>
      <c r="O100" s="11"/>
    </row>
    <row r="101" spans="1:15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>
      <c r="A102" s="13"/>
      <c r="B102" s="7"/>
      <c r="C102" s="11"/>
      <c r="D102" s="13"/>
      <c r="E102" s="21"/>
      <c r="F102" s="21"/>
      <c r="G102" s="22"/>
      <c r="H102" s="13"/>
      <c r="I102" s="13"/>
      <c r="J102" s="6"/>
      <c r="K102" s="11"/>
      <c r="L102" s="11"/>
      <c r="M102" s="22"/>
      <c r="N102" s="22"/>
      <c r="O102" s="11"/>
    </row>
    <row r="103" spans="1:15">
      <c r="A103" s="13"/>
      <c r="B103" s="7"/>
      <c r="C103" s="11"/>
      <c r="D103" s="13"/>
      <c r="E103" s="21"/>
      <c r="F103" s="21"/>
      <c r="G103" s="22"/>
      <c r="H103" s="13"/>
      <c r="I103" s="13"/>
      <c r="J103" s="6"/>
      <c r="K103" s="11"/>
      <c r="L103" s="11"/>
      <c r="M103" s="22"/>
      <c r="N103" s="22"/>
      <c r="O103" s="11"/>
    </row>
    <row r="104" spans="1:15">
      <c r="A104" s="13"/>
      <c r="B104" s="7"/>
      <c r="C104" s="11"/>
      <c r="D104" s="13"/>
      <c r="E104" s="21"/>
      <c r="F104" s="21"/>
      <c r="G104" s="22"/>
      <c r="H104" s="13"/>
      <c r="I104" s="13"/>
      <c r="J104" s="6"/>
      <c r="K104" s="11"/>
      <c r="L104" s="11"/>
      <c r="M104" s="22"/>
      <c r="N104" s="22"/>
      <c r="O104" s="11"/>
    </row>
    <row r="105" spans="1:15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>
      <c r="A106" s="13"/>
      <c r="B106" s="7"/>
      <c r="C106" s="11"/>
      <c r="D106" s="13"/>
      <c r="E106" s="21"/>
      <c r="F106" s="21"/>
      <c r="G106" s="22"/>
      <c r="H106" s="13"/>
      <c r="I106" s="13"/>
      <c r="J106" s="6"/>
      <c r="K106" s="11"/>
      <c r="L106" s="11"/>
      <c r="M106" s="22"/>
      <c r="N106" s="22"/>
      <c r="O106" s="11"/>
    </row>
    <row r="107" spans="1:15">
      <c r="A107" s="13"/>
      <c r="B107" s="7"/>
      <c r="C107" s="11"/>
      <c r="D107" s="13"/>
      <c r="E107" s="21"/>
      <c r="F107" s="21"/>
      <c r="G107" s="22"/>
      <c r="H107" s="13"/>
      <c r="I107" s="13"/>
      <c r="J107" s="6"/>
      <c r="K107" s="11"/>
      <c r="L107" s="11"/>
      <c r="M107" s="22"/>
      <c r="N107" s="22"/>
      <c r="O107" s="11"/>
    </row>
    <row r="108" spans="1:15">
      <c r="A108" s="13"/>
      <c r="B108" s="7"/>
      <c r="C108" s="11"/>
      <c r="D108" s="13"/>
      <c r="E108" s="21"/>
      <c r="F108" s="21"/>
      <c r="G108" s="22"/>
      <c r="H108" s="13"/>
      <c r="I108" s="13"/>
      <c r="J108" s="6"/>
      <c r="K108" s="11"/>
      <c r="L108" s="11"/>
      <c r="M108" s="22"/>
      <c r="N108" s="22"/>
      <c r="O108" s="11"/>
    </row>
    <row r="109" spans="1:15">
      <c r="A109" s="13"/>
      <c r="B109" s="7"/>
      <c r="C109" s="11"/>
      <c r="D109" s="13"/>
      <c r="E109" s="21"/>
      <c r="F109" s="21"/>
      <c r="G109" s="22"/>
      <c r="H109" s="13"/>
      <c r="I109" s="13"/>
      <c r="J109" s="6"/>
      <c r="K109" s="11"/>
      <c r="L109" s="11"/>
      <c r="M109" s="22"/>
      <c r="N109" s="22"/>
      <c r="O109" s="11"/>
    </row>
    <row r="110" spans="1:15">
      <c r="A110" s="13"/>
      <c r="B110" s="7"/>
      <c r="C110" s="11"/>
      <c r="D110" s="13"/>
      <c r="E110" s="21"/>
      <c r="F110" s="21"/>
      <c r="G110" s="22"/>
      <c r="H110" s="13"/>
      <c r="I110" s="13"/>
      <c r="J110" s="6"/>
      <c r="K110" s="11"/>
      <c r="L110" s="11"/>
      <c r="M110" s="22"/>
      <c r="N110" s="22"/>
      <c r="O110" s="11"/>
    </row>
    <row r="111" spans="1:15">
      <c r="A111" s="13"/>
      <c r="B111" s="7"/>
      <c r="C111" s="11"/>
      <c r="D111" s="13"/>
      <c r="E111" s="21"/>
      <c r="F111" s="21"/>
      <c r="G111" s="22"/>
      <c r="H111" s="13"/>
      <c r="I111" s="13"/>
      <c r="J111" s="6"/>
      <c r="K111" s="11"/>
      <c r="L111" s="11"/>
      <c r="M111" s="22"/>
      <c r="N111" s="22"/>
      <c r="O111" s="11"/>
    </row>
    <row r="112" spans="1:15">
      <c r="A112" s="13"/>
      <c r="B112" s="7"/>
      <c r="C112" s="11"/>
      <c r="D112" s="13"/>
      <c r="E112" s="21"/>
      <c r="F112" s="21"/>
      <c r="G112" s="22"/>
      <c r="H112" s="13"/>
      <c r="I112" s="13"/>
      <c r="J112" s="6"/>
      <c r="K112" s="11"/>
      <c r="L112" s="11"/>
      <c r="M112" s="22"/>
      <c r="N112" s="22"/>
      <c r="O112" s="11"/>
    </row>
    <row r="113" spans="1:15">
      <c r="A113" s="13"/>
      <c r="B113" s="7"/>
      <c r="C113" s="11"/>
      <c r="D113" s="13"/>
      <c r="E113" s="21"/>
      <c r="F113" s="21"/>
      <c r="G113" s="22"/>
      <c r="H113" s="13"/>
      <c r="I113" s="13"/>
      <c r="J113" s="6"/>
      <c r="K113" s="11"/>
      <c r="L113" s="11"/>
      <c r="M113" s="22"/>
      <c r="N113" s="22"/>
      <c r="O113" s="11"/>
    </row>
    <row r="114" spans="1:15">
      <c r="A114" s="13"/>
      <c r="B114" s="7"/>
      <c r="C114" s="11"/>
      <c r="D114" s="13"/>
      <c r="E114" s="21"/>
      <c r="F114" s="21"/>
      <c r="G114" s="22"/>
      <c r="H114" s="13"/>
      <c r="I114" s="13"/>
      <c r="J114" s="6"/>
      <c r="K114" s="11"/>
      <c r="L114" s="11"/>
      <c r="M114" s="22"/>
      <c r="N114" s="22"/>
      <c r="O114" s="11"/>
    </row>
    <row r="115" spans="1:15">
      <c r="A115" s="13"/>
      <c r="B115" s="7"/>
      <c r="C115" s="11"/>
      <c r="D115" s="13"/>
      <c r="E115" s="21"/>
      <c r="F115" s="21"/>
      <c r="G115" s="22"/>
      <c r="H115" s="13"/>
      <c r="I115" s="13"/>
      <c r="J115" s="6"/>
      <c r="K115" s="11"/>
      <c r="L115" s="11"/>
      <c r="M115" s="22"/>
      <c r="N115" s="22"/>
      <c r="O115" s="11"/>
    </row>
    <row r="116" spans="1:15">
      <c r="A116" s="13"/>
      <c r="B116" s="7"/>
      <c r="C116" s="11"/>
      <c r="D116" s="13"/>
      <c r="E116" s="21"/>
      <c r="F116" s="21"/>
      <c r="G116" s="22"/>
      <c r="H116" s="13"/>
      <c r="I116" s="13"/>
      <c r="J116" s="6"/>
      <c r="K116" s="11"/>
      <c r="L116" s="11"/>
      <c r="M116" s="22"/>
      <c r="N116" s="22"/>
      <c r="O116" s="11"/>
    </row>
    <row r="117" spans="1:15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>
      <c r="A119" s="11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>
      <c r="A120" s="11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>
      <c r="A121" s="11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>
      <c r="A122" s="11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>
      <c r="A123" s="11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>
      <c r="A124" s="11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>
      <c r="A125" s="11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>
      <c r="A126" s="11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</sheetData>
  <mergeCells count="18">
    <mergeCell ref="A17:A18"/>
    <mergeCell ref="B17:B18"/>
    <mergeCell ref="A46:N46"/>
    <mergeCell ref="A1:N1"/>
    <mergeCell ref="A3:N3"/>
    <mergeCell ref="B6:F6"/>
    <mergeCell ref="K17:K18"/>
    <mergeCell ref="M17:M18"/>
    <mergeCell ref="N17:N18"/>
    <mergeCell ref="A5:N5"/>
    <mergeCell ref="A19:N19"/>
    <mergeCell ref="C17:C18"/>
    <mergeCell ref="D17:D18"/>
    <mergeCell ref="E17:E18"/>
    <mergeCell ref="F17:F18"/>
    <mergeCell ref="G17:G18"/>
    <mergeCell ref="H17:H18"/>
    <mergeCell ref="I17:I18"/>
  </mergeCells>
  <conditionalFormatting sqref="I54:I82 I20:I36">
    <cfRule type="containsText" dxfId="3658" priority="3744" operator="containsText" text="erro">
      <formula>NOT(ISERROR(SEARCH("erro",I20)))</formula>
    </cfRule>
    <cfRule type="cellIs" dxfId="3657" priority="3745" operator="equal">
      <formula>"""erro"""</formula>
    </cfRule>
  </conditionalFormatting>
  <conditionalFormatting sqref="I70">
    <cfRule type="containsText" dxfId="3656" priority="3732" operator="containsText" text="erro">
      <formula>NOT(ISERROR(SEARCH("erro",I70)))</formula>
    </cfRule>
    <cfRule type="cellIs" dxfId="3655" priority="3733" operator="equal">
      <formula>"""erro"""</formula>
    </cfRule>
  </conditionalFormatting>
  <conditionalFormatting sqref="I72">
    <cfRule type="containsText" dxfId="3654" priority="3729" operator="containsText" text="erro">
      <formula>NOT(ISERROR(SEARCH("erro",I72)))</formula>
    </cfRule>
    <cfRule type="cellIs" dxfId="3653" priority="3730" operator="equal">
      <formula>"""erro"""</formula>
    </cfRule>
  </conditionalFormatting>
  <conditionalFormatting sqref="I73">
    <cfRule type="containsText" dxfId="3652" priority="3726" operator="containsText" text="erro">
      <formula>NOT(ISERROR(SEARCH("erro",I73)))</formula>
    </cfRule>
    <cfRule type="cellIs" dxfId="3651" priority="3727" operator="equal">
      <formula>"""erro"""</formula>
    </cfRule>
  </conditionalFormatting>
  <conditionalFormatting sqref="I75">
    <cfRule type="containsText" dxfId="3650" priority="3723" operator="containsText" text="erro">
      <formula>NOT(ISERROR(SEARCH("erro",I75)))</formula>
    </cfRule>
    <cfRule type="cellIs" dxfId="3649" priority="3724" operator="equal">
      <formula>"""erro"""</formula>
    </cfRule>
  </conditionalFormatting>
  <conditionalFormatting sqref="I76">
    <cfRule type="containsText" dxfId="3648" priority="3720" operator="containsText" text="erro">
      <formula>NOT(ISERROR(SEARCH("erro",I76)))</formula>
    </cfRule>
    <cfRule type="cellIs" dxfId="3647" priority="3721" operator="equal">
      <formula>"""erro"""</formula>
    </cfRule>
  </conditionalFormatting>
  <conditionalFormatting sqref="I77">
    <cfRule type="containsText" dxfId="3646" priority="3717" operator="containsText" text="erro">
      <formula>NOT(ISERROR(SEARCH("erro",I77)))</formula>
    </cfRule>
    <cfRule type="cellIs" dxfId="3645" priority="3718" operator="equal">
      <formula>"""erro"""</formula>
    </cfRule>
  </conditionalFormatting>
  <conditionalFormatting sqref="I78">
    <cfRule type="containsText" dxfId="3644" priority="3714" operator="containsText" text="erro">
      <formula>NOT(ISERROR(SEARCH("erro",I78)))</formula>
    </cfRule>
    <cfRule type="cellIs" dxfId="3643" priority="3715" operator="equal">
      <formula>"""erro"""</formula>
    </cfRule>
  </conditionalFormatting>
  <conditionalFormatting sqref="I79">
    <cfRule type="containsText" dxfId="3642" priority="3711" operator="containsText" text="erro">
      <formula>NOT(ISERROR(SEARCH("erro",I79)))</formula>
    </cfRule>
    <cfRule type="cellIs" dxfId="3641" priority="3712" operator="equal">
      <formula>"""erro"""</formula>
    </cfRule>
  </conditionalFormatting>
  <conditionalFormatting sqref="I80">
    <cfRule type="containsText" dxfId="3640" priority="3708" operator="containsText" text="erro">
      <formula>NOT(ISERROR(SEARCH("erro",I80)))</formula>
    </cfRule>
    <cfRule type="cellIs" dxfId="3639" priority="3709" operator="equal">
      <formula>"""erro"""</formula>
    </cfRule>
  </conditionalFormatting>
  <conditionalFormatting sqref="I81">
    <cfRule type="containsText" dxfId="3638" priority="3705" operator="containsText" text="erro">
      <formula>NOT(ISERROR(SEARCH("erro",I81)))</formula>
    </cfRule>
    <cfRule type="cellIs" dxfId="3637" priority="3706" operator="equal">
      <formula>"""erro"""</formula>
    </cfRule>
  </conditionalFormatting>
  <conditionalFormatting sqref="I83">
    <cfRule type="containsText" dxfId="3636" priority="3702" operator="containsText" text="erro">
      <formula>NOT(ISERROR(SEARCH("erro",I83)))</formula>
    </cfRule>
    <cfRule type="cellIs" dxfId="3635" priority="3703" operator="equal">
      <formula>"""erro"""</formula>
    </cfRule>
  </conditionalFormatting>
  <conditionalFormatting sqref="I84">
    <cfRule type="containsText" dxfId="3634" priority="3699" operator="containsText" text="erro">
      <formula>NOT(ISERROR(SEARCH("erro",I84)))</formula>
    </cfRule>
    <cfRule type="cellIs" dxfId="3633" priority="3700" operator="equal">
      <formula>"""erro"""</formula>
    </cfRule>
  </conditionalFormatting>
  <conditionalFormatting sqref="I85">
    <cfRule type="containsText" dxfId="3632" priority="3696" operator="containsText" text="erro">
      <formula>NOT(ISERROR(SEARCH("erro",I85)))</formula>
    </cfRule>
    <cfRule type="cellIs" dxfId="3631" priority="3697" operator="equal">
      <formula>"""erro"""</formula>
    </cfRule>
  </conditionalFormatting>
  <conditionalFormatting sqref="I86">
    <cfRule type="containsText" dxfId="3630" priority="3693" operator="containsText" text="erro">
      <formula>NOT(ISERROR(SEARCH("erro",I86)))</formula>
    </cfRule>
    <cfRule type="cellIs" dxfId="3629" priority="3694" operator="equal">
      <formula>"""erro"""</formula>
    </cfRule>
  </conditionalFormatting>
  <conditionalFormatting sqref="I87">
    <cfRule type="containsText" dxfId="3628" priority="3690" operator="containsText" text="erro">
      <formula>NOT(ISERROR(SEARCH("erro",I87)))</formula>
    </cfRule>
    <cfRule type="cellIs" dxfId="3627" priority="3691" operator="equal">
      <formula>"""erro"""</formula>
    </cfRule>
  </conditionalFormatting>
  <conditionalFormatting sqref="I88">
    <cfRule type="containsText" dxfId="3626" priority="3687" operator="containsText" text="erro">
      <formula>NOT(ISERROR(SEARCH("erro",I88)))</formula>
    </cfRule>
    <cfRule type="cellIs" dxfId="3625" priority="3688" operator="equal">
      <formula>"""erro"""</formula>
    </cfRule>
  </conditionalFormatting>
  <conditionalFormatting sqref="I89">
    <cfRule type="containsText" dxfId="3624" priority="3684" operator="containsText" text="erro">
      <formula>NOT(ISERROR(SEARCH("erro",I89)))</formula>
    </cfRule>
    <cfRule type="cellIs" dxfId="3623" priority="3685" operator="equal">
      <formula>"""erro"""</formula>
    </cfRule>
  </conditionalFormatting>
  <conditionalFormatting sqref="I90">
    <cfRule type="containsText" dxfId="3622" priority="3681" operator="containsText" text="erro">
      <formula>NOT(ISERROR(SEARCH("erro",I90)))</formula>
    </cfRule>
    <cfRule type="cellIs" dxfId="3621" priority="3682" operator="equal">
      <formula>"""erro"""</formula>
    </cfRule>
  </conditionalFormatting>
  <conditionalFormatting sqref="I92">
    <cfRule type="containsText" dxfId="3620" priority="3678" operator="containsText" text="erro">
      <formula>NOT(ISERROR(SEARCH("erro",I92)))</formula>
    </cfRule>
    <cfRule type="cellIs" dxfId="3619" priority="3679" operator="equal">
      <formula>"""erro"""</formula>
    </cfRule>
  </conditionalFormatting>
  <conditionalFormatting sqref="I93">
    <cfRule type="containsText" dxfId="3618" priority="3675" operator="containsText" text="erro">
      <formula>NOT(ISERROR(SEARCH("erro",I93)))</formula>
    </cfRule>
    <cfRule type="cellIs" dxfId="3617" priority="3676" operator="equal">
      <formula>"""erro"""</formula>
    </cfRule>
  </conditionalFormatting>
  <conditionalFormatting sqref="I95">
    <cfRule type="containsText" dxfId="3616" priority="3672" operator="containsText" text="erro">
      <formula>NOT(ISERROR(SEARCH("erro",I95)))</formula>
    </cfRule>
    <cfRule type="cellIs" dxfId="3615" priority="3673" operator="equal">
      <formula>"""erro"""</formula>
    </cfRule>
  </conditionalFormatting>
  <conditionalFormatting sqref="I96">
    <cfRule type="containsText" dxfId="3614" priority="3669" operator="containsText" text="erro">
      <formula>NOT(ISERROR(SEARCH("erro",I96)))</formula>
    </cfRule>
    <cfRule type="cellIs" dxfId="3613" priority="3670" operator="equal">
      <formula>"""erro"""</formula>
    </cfRule>
  </conditionalFormatting>
  <conditionalFormatting sqref="I98">
    <cfRule type="containsText" dxfId="3612" priority="3666" operator="containsText" text="erro">
      <formula>NOT(ISERROR(SEARCH("erro",I98)))</formula>
    </cfRule>
    <cfRule type="cellIs" dxfId="3611" priority="3667" operator="equal">
      <formula>"""erro"""</formula>
    </cfRule>
  </conditionalFormatting>
  <conditionalFormatting sqref="I99">
    <cfRule type="containsText" dxfId="3610" priority="3663" operator="containsText" text="erro">
      <formula>NOT(ISERROR(SEARCH("erro",I99)))</formula>
    </cfRule>
    <cfRule type="cellIs" dxfId="3609" priority="3664" operator="equal">
      <formula>"""erro"""</formula>
    </cfRule>
  </conditionalFormatting>
  <conditionalFormatting sqref="I101">
    <cfRule type="containsText" dxfId="3608" priority="3660" operator="containsText" text="erro">
      <formula>NOT(ISERROR(SEARCH("erro",I101)))</formula>
    </cfRule>
    <cfRule type="cellIs" dxfId="3607" priority="3661" operator="equal">
      <formula>"""erro"""</formula>
    </cfRule>
  </conditionalFormatting>
  <conditionalFormatting sqref="I102">
    <cfRule type="containsText" dxfId="3606" priority="3657" operator="containsText" text="erro">
      <formula>NOT(ISERROR(SEARCH("erro",I102)))</formula>
    </cfRule>
    <cfRule type="cellIs" dxfId="3605" priority="3658" operator="equal">
      <formula>"""erro"""</formula>
    </cfRule>
  </conditionalFormatting>
  <conditionalFormatting sqref="I103">
    <cfRule type="containsText" dxfId="3604" priority="3654" operator="containsText" text="erro">
      <formula>NOT(ISERROR(SEARCH("erro",I103)))</formula>
    </cfRule>
    <cfRule type="cellIs" dxfId="3603" priority="3655" operator="equal">
      <formula>"""erro"""</formula>
    </cfRule>
  </conditionalFormatting>
  <conditionalFormatting sqref="I105">
    <cfRule type="containsText" dxfId="3602" priority="3651" operator="containsText" text="erro">
      <formula>NOT(ISERROR(SEARCH("erro",I105)))</formula>
    </cfRule>
    <cfRule type="cellIs" dxfId="3601" priority="3652" operator="equal">
      <formula>"""erro"""</formula>
    </cfRule>
  </conditionalFormatting>
  <conditionalFormatting sqref="I106">
    <cfRule type="containsText" dxfId="3600" priority="3648" operator="containsText" text="erro">
      <formula>NOT(ISERROR(SEARCH("erro",I106)))</formula>
    </cfRule>
    <cfRule type="cellIs" dxfId="3599" priority="3649" operator="equal">
      <formula>"""erro"""</formula>
    </cfRule>
  </conditionalFormatting>
  <conditionalFormatting sqref="I107">
    <cfRule type="containsText" dxfId="3598" priority="3645" operator="containsText" text="erro">
      <formula>NOT(ISERROR(SEARCH("erro",I107)))</formula>
    </cfRule>
    <cfRule type="cellIs" dxfId="3597" priority="3646" operator="equal">
      <formula>"""erro"""</formula>
    </cfRule>
  </conditionalFormatting>
  <conditionalFormatting sqref="I108">
    <cfRule type="containsText" dxfId="3596" priority="3642" operator="containsText" text="erro">
      <formula>NOT(ISERROR(SEARCH("erro",I108)))</formula>
    </cfRule>
    <cfRule type="cellIs" dxfId="3595" priority="3643" operator="equal">
      <formula>"""erro"""</formula>
    </cfRule>
  </conditionalFormatting>
  <conditionalFormatting sqref="I109">
    <cfRule type="containsText" dxfId="3594" priority="3639" operator="containsText" text="erro">
      <formula>NOT(ISERROR(SEARCH("erro",I109)))</formula>
    </cfRule>
    <cfRule type="cellIs" dxfId="3593" priority="3640" operator="equal">
      <formula>"""erro"""</formula>
    </cfRule>
  </conditionalFormatting>
  <conditionalFormatting sqref="I110">
    <cfRule type="containsText" dxfId="3592" priority="3636" operator="containsText" text="erro">
      <formula>NOT(ISERROR(SEARCH("erro",I110)))</formula>
    </cfRule>
    <cfRule type="cellIs" dxfId="3591" priority="3637" operator="equal">
      <formula>"""erro"""</formula>
    </cfRule>
  </conditionalFormatting>
  <conditionalFormatting sqref="I111">
    <cfRule type="containsText" dxfId="3590" priority="3633" operator="containsText" text="erro">
      <formula>NOT(ISERROR(SEARCH("erro",I111)))</formula>
    </cfRule>
    <cfRule type="cellIs" dxfId="3589" priority="3634" operator="equal">
      <formula>"""erro"""</formula>
    </cfRule>
  </conditionalFormatting>
  <conditionalFormatting sqref="I113">
    <cfRule type="containsText" dxfId="3588" priority="3630" operator="containsText" text="erro">
      <formula>NOT(ISERROR(SEARCH("erro",I113)))</formula>
    </cfRule>
    <cfRule type="cellIs" dxfId="3587" priority="3631" operator="equal">
      <formula>"""erro"""</formula>
    </cfRule>
  </conditionalFormatting>
  <conditionalFormatting sqref="I112">
    <cfRule type="containsText" dxfId="3586" priority="3627" operator="containsText" text="erro">
      <formula>NOT(ISERROR(SEARCH("erro",I112)))</formula>
    </cfRule>
    <cfRule type="cellIs" dxfId="3585" priority="3628" operator="equal">
      <formula>"""erro"""</formula>
    </cfRule>
  </conditionalFormatting>
  <conditionalFormatting sqref="I114">
    <cfRule type="containsText" dxfId="3584" priority="3624" operator="containsText" text="erro">
      <formula>NOT(ISERROR(SEARCH("erro",I114)))</formula>
    </cfRule>
    <cfRule type="cellIs" dxfId="3583" priority="3625" operator="equal">
      <formula>"""erro"""</formula>
    </cfRule>
  </conditionalFormatting>
  <conditionalFormatting sqref="I115">
    <cfRule type="containsText" dxfId="3582" priority="3621" operator="containsText" text="erro">
      <formula>NOT(ISERROR(SEARCH("erro",I115)))</formula>
    </cfRule>
    <cfRule type="cellIs" dxfId="3581" priority="3622" operator="equal">
      <formula>"""erro"""</formula>
    </cfRule>
  </conditionalFormatting>
  <conditionalFormatting sqref="I99">
    <cfRule type="containsText" dxfId="3580" priority="3618" operator="containsText" text="erro">
      <formula>NOT(ISERROR(SEARCH("erro",I99)))</formula>
    </cfRule>
    <cfRule type="cellIs" dxfId="3579" priority="3619" operator="equal">
      <formula>"""erro"""</formula>
    </cfRule>
  </conditionalFormatting>
  <conditionalFormatting sqref="I100">
    <cfRule type="containsText" dxfId="3578" priority="3615" operator="containsText" text="erro">
      <formula>NOT(ISERROR(SEARCH("erro",I100)))</formula>
    </cfRule>
    <cfRule type="cellIs" dxfId="3577" priority="3616" operator="equal">
      <formula>"""erro"""</formula>
    </cfRule>
  </conditionalFormatting>
  <conditionalFormatting sqref="I102">
    <cfRule type="containsText" dxfId="3576" priority="3612" operator="containsText" text="erro">
      <formula>NOT(ISERROR(SEARCH("erro",I102)))</formula>
    </cfRule>
    <cfRule type="cellIs" dxfId="3575" priority="3613" operator="equal">
      <formula>"""erro"""</formula>
    </cfRule>
  </conditionalFormatting>
  <conditionalFormatting sqref="I103">
    <cfRule type="containsText" dxfId="3574" priority="3609" operator="containsText" text="erro">
      <formula>NOT(ISERROR(SEARCH("erro",I103)))</formula>
    </cfRule>
    <cfRule type="cellIs" dxfId="3573" priority="3610" operator="equal">
      <formula>"""erro"""</formula>
    </cfRule>
  </conditionalFormatting>
  <conditionalFormatting sqref="I104">
    <cfRule type="containsText" dxfId="3572" priority="3606" operator="containsText" text="erro">
      <formula>NOT(ISERROR(SEARCH("erro",I104)))</formula>
    </cfRule>
    <cfRule type="cellIs" dxfId="3571" priority="3607" operator="equal">
      <formula>"""erro"""</formula>
    </cfRule>
  </conditionalFormatting>
  <conditionalFormatting sqref="I106">
    <cfRule type="containsText" dxfId="3570" priority="3603" operator="containsText" text="erro">
      <formula>NOT(ISERROR(SEARCH("erro",I106)))</formula>
    </cfRule>
    <cfRule type="cellIs" dxfId="3569" priority="3604" operator="equal">
      <formula>"""erro"""</formula>
    </cfRule>
  </conditionalFormatting>
  <conditionalFormatting sqref="I107">
    <cfRule type="containsText" dxfId="3568" priority="3600" operator="containsText" text="erro">
      <formula>NOT(ISERROR(SEARCH("erro",I107)))</formula>
    </cfRule>
    <cfRule type="cellIs" dxfId="3567" priority="3601" operator="equal">
      <formula>"""erro"""</formula>
    </cfRule>
  </conditionalFormatting>
  <conditionalFormatting sqref="I108">
    <cfRule type="containsText" dxfId="3566" priority="3597" operator="containsText" text="erro">
      <formula>NOT(ISERROR(SEARCH("erro",I108)))</formula>
    </cfRule>
    <cfRule type="cellIs" dxfId="3565" priority="3598" operator="equal">
      <formula>"""erro"""</formula>
    </cfRule>
  </conditionalFormatting>
  <conditionalFormatting sqref="I109">
    <cfRule type="containsText" dxfId="3564" priority="3594" operator="containsText" text="erro">
      <formula>NOT(ISERROR(SEARCH("erro",I109)))</formula>
    </cfRule>
    <cfRule type="cellIs" dxfId="3563" priority="3595" operator="equal">
      <formula>"""erro"""</formula>
    </cfRule>
  </conditionalFormatting>
  <conditionalFormatting sqref="I110">
    <cfRule type="containsText" dxfId="3562" priority="3591" operator="containsText" text="erro">
      <formula>NOT(ISERROR(SEARCH("erro",I110)))</formula>
    </cfRule>
    <cfRule type="cellIs" dxfId="3561" priority="3592" operator="equal">
      <formula>"""erro"""</formula>
    </cfRule>
  </conditionalFormatting>
  <conditionalFormatting sqref="I111">
    <cfRule type="containsText" dxfId="3560" priority="3588" operator="containsText" text="erro">
      <formula>NOT(ISERROR(SEARCH("erro",I111)))</formula>
    </cfRule>
    <cfRule type="cellIs" dxfId="3559" priority="3589" operator="equal">
      <formula>"""erro"""</formula>
    </cfRule>
  </conditionalFormatting>
  <conditionalFormatting sqref="I112">
    <cfRule type="containsText" dxfId="3558" priority="3585" operator="containsText" text="erro">
      <formula>NOT(ISERROR(SEARCH("erro",I112)))</formula>
    </cfRule>
    <cfRule type="cellIs" dxfId="3557" priority="3586" operator="equal">
      <formula>"""erro"""</formula>
    </cfRule>
  </conditionalFormatting>
  <conditionalFormatting sqref="I114">
    <cfRule type="containsText" dxfId="3556" priority="3582" operator="containsText" text="erro">
      <formula>NOT(ISERROR(SEARCH("erro",I114)))</formula>
    </cfRule>
    <cfRule type="cellIs" dxfId="3555" priority="3583" operator="equal">
      <formula>"""erro"""</formula>
    </cfRule>
  </conditionalFormatting>
  <conditionalFormatting sqref="I113">
    <cfRule type="containsText" dxfId="3554" priority="3579" operator="containsText" text="erro">
      <formula>NOT(ISERROR(SEARCH("erro",I113)))</formula>
    </cfRule>
    <cfRule type="cellIs" dxfId="3553" priority="3580" operator="equal">
      <formula>"""erro"""</formula>
    </cfRule>
  </conditionalFormatting>
  <conditionalFormatting sqref="I115">
    <cfRule type="containsText" dxfId="3552" priority="3576" operator="containsText" text="erro">
      <formula>NOT(ISERROR(SEARCH("erro",I115)))</formula>
    </cfRule>
    <cfRule type="cellIs" dxfId="3551" priority="3577" operator="equal">
      <formula>"""erro"""</formula>
    </cfRule>
  </conditionalFormatting>
  <conditionalFormatting sqref="I116">
    <cfRule type="containsText" dxfId="3550" priority="3573" operator="containsText" text="erro">
      <formula>NOT(ISERROR(SEARCH("erro",I116)))</formula>
    </cfRule>
    <cfRule type="cellIs" dxfId="3549" priority="3574" operator="equal">
      <formula>"""erro"""</formula>
    </cfRule>
  </conditionalFormatting>
  <conditionalFormatting sqref="N94:N116">
    <cfRule type="cellIs" dxfId="3548" priority="3571" operator="greaterThan">
      <formula>6</formula>
    </cfRule>
  </conditionalFormatting>
  <conditionalFormatting sqref="I76">
    <cfRule type="containsText" dxfId="3547" priority="3569" operator="containsText" text="erro">
      <formula>NOT(ISERROR(SEARCH("erro",I76)))</formula>
    </cfRule>
    <cfRule type="cellIs" dxfId="3546" priority="3570" operator="equal">
      <formula>"""erro"""</formula>
    </cfRule>
  </conditionalFormatting>
  <conditionalFormatting sqref="I78">
    <cfRule type="containsText" dxfId="3545" priority="3567" operator="containsText" text="erro">
      <formula>NOT(ISERROR(SEARCH("erro",I78)))</formula>
    </cfRule>
    <cfRule type="cellIs" dxfId="3544" priority="3568" operator="equal">
      <formula>"""erro"""</formula>
    </cfRule>
  </conditionalFormatting>
  <conditionalFormatting sqref="I79">
    <cfRule type="containsText" dxfId="3543" priority="3565" operator="containsText" text="erro">
      <formula>NOT(ISERROR(SEARCH("erro",I79)))</formula>
    </cfRule>
    <cfRule type="cellIs" dxfId="3542" priority="3566" operator="equal">
      <formula>"""erro"""</formula>
    </cfRule>
  </conditionalFormatting>
  <conditionalFormatting sqref="I81">
    <cfRule type="containsText" dxfId="3541" priority="3563" operator="containsText" text="erro">
      <formula>NOT(ISERROR(SEARCH("erro",I81)))</formula>
    </cfRule>
    <cfRule type="cellIs" dxfId="3540" priority="3564" operator="equal">
      <formula>"""erro"""</formula>
    </cfRule>
  </conditionalFormatting>
  <conditionalFormatting sqref="I69">
    <cfRule type="containsText" dxfId="3539" priority="3561" operator="containsText" text="erro">
      <formula>NOT(ISERROR(SEARCH("erro",I69)))</formula>
    </cfRule>
    <cfRule type="cellIs" dxfId="3538" priority="3562" operator="equal">
      <formula>"""erro"""</formula>
    </cfRule>
  </conditionalFormatting>
  <conditionalFormatting sqref="I71">
    <cfRule type="containsText" dxfId="3537" priority="3559" operator="containsText" text="erro">
      <formula>NOT(ISERROR(SEARCH("erro",I71)))</formula>
    </cfRule>
    <cfRule type="cellIs" dxfId="3536" priority="3560" operator="equal">
      <formula>"""erro"""</formula>
    </cfRule>
  </conditionalFormatting>
  <conditionalFormatting sqref="I72">
    <cfRule type="containsText" dxfId="3535" priority="3557" operator="containsText" text="erro">
      <formula>NOT(ISERROR(SEARCH("erro",I72)))</formula>
    </cfRule>
    <cfRule type="cellIs" dxfId="3534" priority="3558" operator="equal">
      <formula>"""erro"""</formula>
    </cfRule>
  </conditionalFormatting>
  <conditionalFormatting sqref="I74">
    <cfRule type="containsText" dxfId="3533" priority="3555" operator="containsText" text="erro">
      <formula>NOT(ISERROR(SEARCH("erro",I74)))</formula>
    </cfRule>
    <cfRule type="cellIs" dxfId="3532" priority="3556" operator="equal">
      <formula>"""erro"""</formula>
    </cfRule>
  </conditionalFormatting>
  <conditionalFormatting sqref="I75">
    <cfRule type="containsText" dxfId="3531" priority="3553" operator="containsText" text="erro">
      <formula>NOT(ISERROR(SEARCH("erro",I75)))</formula>
    </cfRule>
    <cfRule type="cellIs" dxfId="3530" priority="3554" operator="equal">
      <formula>"""erro"""</formula>
    </cfRule>
  </conditionalFormatting>
  <conditionalFormatting sqref="I76">
    <cfRule type="containsText" dxfId="3529" priority="3551" operator="containsText" text="erro">
      <formula>NOT(ISERROR(SEARCH("erro",I76)))</formula>
    </cfRule>
    <cfRule type="cellIs" dxfId="3528" priority="3552" operator="equal">
      <formula>"""erro"""</formula>
    </cfRule>
  </conditionalFormatting>
  <conditionalFormatting sqref="I77">
    <cfRule type="containsText" dxfId="3527" priority="3549" operator="containsText" text="erro">
      <formula>NOT(ISERROR(SEARCH("erro",I77)))</formula>
    </cfRule>
    <cfRule type="cellIs" dxfId="3526" priority="3550" operator="equal">
      <formula>"""erro"""</formula>
    </cfRule>
  </conditionalFormatting>
  <conditionalFormatting sqref="I78">
    <cfRule type="containsText" dxfId="3525" priority="3547" operator="containsText" text="erro">
      <formula>NOT(ISERROR(SEARCH("erro",I78)))</formula>
    </cfRule>
    <cfRule type="cellIs" dxfId="3524" priority="3548" operator="equal">
      <formula>"""erro"""</formula>
    </cfRule>
  </conditionalFormatting>
  <conditionalFormatting sqref="I79">
    <cfRule type="containsText" dxfId="3523" priority="3545" operator="containsText" text="erro">
      <formula>NOT(ISERROR(SEARCH("erro",I79)))</formula>
    </cfRule>
    <cfRule type="cellIs" dxfId="3522" priority="3546" operator="equal">
      <formula>"""erro"""</formula>
    </cfRule>
  </conditionalFormatting>
  <conditionalFormatting sqref="I80">
    <cfRule type="containsText" dxfId="3521" priority="3543" operator="containsText" text="erro">
      <formula>NOT(ISERROR(SEARCH("erro",I80)))</formula>
    </cfRule>
    <cfRule type="cellIs" dxfId="3520" priority="3544" operator="equal">
      <formula>"""erro"""</formula>
    </cfRule>
  </conditionalFormatting>
  <conditionalFormatting sqref="I75">
    <cfRule type="containsText" dxfId="3519" priority="3541" operator="containsText" text="erro">
      <formula>NOT(ISERROR(SEARCH("erro",I75)))</formula>
    </cfRule>
    <cfRule type="cellIs" dxfId="3518" priority="3542" operator="equal">
      <formula>"""erro"""</formula>
    </cfRule>
  </conditionalFormatting>
  <conditionalFormatting sqref="I77">
    <cfRule type="containsText" dxfId="3517" priority="3539" operator="containsText" text="erro">
      <formula>NOT(ISERROR(SEARCH("erro",I77)))</formula>
    </cfRule>
    <cfRule type="cellIs" dxfId="3516" priority="3540" operator="equal">
      <formula>"""erro"""</formula>
    </cfRule>
  </conditionalFormatting>
  <conditionalFormatting sqref="I78">
    <cfRule type="containsText" dxfId="3515" priority="3537" operator="containsText" text="erro">
      <formula>NOT(ISERROR(SEARCH("erro",I78)))</formula>
    </cfRule>
    <cfRule type="cellIs" dxfId="3514" priority="3538" operator="equal">
      <formula>"""erro"""</formula>
    </cfRule>
  </conditionalFormatting>
  <conditionalFormatting sqref="I80">
    <cfRule type="containsText" dxfId="3513" priority="3535" operator="containsText" text="erro">
      <formula>NOT(ISERROR(SEARCH("erro",I80)))</formula>
    </cfRule>
    <cfRule type="cellIs" dxfId="3512" priority="3536" operator="equal">
      <formula>"""erro"""</formula>
    </cfRule>
  </conditionalFormatting>
  <conditionalFormatting sqref="I71">
    <cfRule type="containsText" dxfId="3511" priority="3533" operator="containsText" text="erro">
      <formula>NOT(ISERROR(SEARCH("erro",I71)))</formula>
    </cfRule>
    <cfRule type="cellIs" dxfId="3510" priority="3534" operator="equal">
      <formula>"""erro"""</formula>
    </cfRule>
  </conditionalFormatting>
  <conditionalFormatting sqref="I70">
    <cfRule type="containsText" dxfId="3509" priority="3531" operator="containsText" text="erro">
      <formula>NOT(ISERROR(SEARCH("erro",I70)))</formula>
    </cfRule>
    <cfRule type="cellIs" dxfId="3508" priority="3532" operator="equal">
      <formula>"""erro"""</formula>
    </cfRule>
  </conditionalFormatting>
  <conditionalFormatting sqref="I71">
    <cfRule type="containsText" dxfId="3507" priority="3529" operator="containsText" text="erro">
      <formula>NOT(ISERROR(SEARCH("erro",I71)))</formula>
    </cfRule>
    <cfRule type="cellIs" dxfId="3506" priority="3530" operator="equal">
      <formula>"""erro"""</formula>
    </cfRule>
  </conditionalFormatting>
  <conditionalFormatting sqref="I73">
    <cfRule type="containsText" dxfId="3505" priority="3527" operator="containsText" text="erro">
      <formula>NOT(ISERROR(SEARCH("erro",I73)))</formula>
    </cfRule>
    <cfRule type="cellIs" dxfId="3504" priority="3528" operator="equal">
      <formula>"""erro"""</formula>
    </cfRule>
  </conditionalFormatting>
  <conditionalFormatting sqref="I74">
    <cfRule type="containsText" dxfId="3503" priority="3525" operator="containsText" text="erro">
      <formula>NOT(ISERROR(SEARCH("erro",I74)))</formula>
    </cfRule>
    <cfRule type="cellIs" dxfId="3502" priority="3526" operator="equal">
      <formula>"""erro"""</formula>
    </cfRule>
  </conditionalFormatting>
  <conditionalFormatting sqref="I76">
    <cfRule type="containsText" dxfId="3501" priority="3523" operator="containsText" text="erro">
      <formula>NOT(ISERROR(SEARCH("erro",I76)))</formula>
    </cfRule>
    <cfRule type="cellIs" dxfId="3500" priority="3524" operator="equal">
      <formula>"""erro"""</formula>
    </cfRule>
  </conditionalFormatting>
  <conditionalFormatting sqref="I77">
    <cfRule type="containsText" dxfId="3499" priority="3521" operator="containsText" text="erro">
      <formula>NOT(ISERROR(SEARCH("erro",I77)))</formula>
    </cfRule>
    <cfRule type="cellIs" dxfId="3498" priority="3522" operator="equal">
      <formula>"""erro"""</formula>
    </cfRule>
  </conditionalFormatting>
  <conditionalFormatting sqref="I78">
    <cfRule type="containsText" dxfId="3497" priority="3519" operator="containsText" text="erro">
      <formula>NOT(ISERROR(SEARCH("erro",I78)))</formula>
    </cfRule>
    <cfRule type="cellIs" dxfId="3496" priority="3520" operator="equal">
      <formula>"""erro"""</formula>
    </cfRule>
  </conditionalFormatting>
  <conditionalFormatting sqref="I79">
    <cfRule type="containsText" dxfId="3495" priority="3517" operator="containsText" text="erro">
      <formula>NOT(ISERROR(SEARCH("erro",I79)))</formula>
    </cfRule>
    <cfRule type="cellIs" dxfId="3494" priority="3518" operator="equal">
      <formula>"""erro"""</formula>
    </cfRule>
  </conditionalFormatting>
  <conditionalFormatting sqref="I77">
    <cfRule type="containsText" dxfId="3493" priority="3515" operator="containsText" text="erro">
      <formula>NOT(ISERROR(SEARCH("erro",I77)))</formula>
    </cfRule>
    <cfRule type="cellIs" dxfId="3492" priority="3516" operator="equal">
      <formula>"""erro"""</formula>
    </cfRule>
  </conditionalFormatting>
  <conditionalFormatting sqref="I79">
    <cfRule type="containsText" dxfId="3491" priority="3513" operator="containsText" text="erro">
      <formula>NOT(ISERROR(SEARCH("erro",I79)))</formula>
    </cfRule>
    <cfRule type="cellIs" dxfId="3490" priority="3514" operator="equal">
      <formula>"""erro"""</formula>
    </cfRule>
  </conditionalFormatting>
  <conditionalFormatting sqref="I70">
    <cfRule type="containsText" dxfId="3489" priority="3511" operator="containsText" text="erro">
      <formula>NOT(ISERROR(SEARCH("erro",I70)))</formula>
    </cfRule>
    <cfRule type="cellIs" dxfId="3488" priority="3512" operator="equal">
      <formula>"""erro"""</formula>
    </cfRule>
  </conditionalFormatting>
  <conditionalFormatting sqref="I72">
    <cfRule type="containsText" dxfId="3487" priority="3509" operator="containsText" text="erro">
      <formula>NOT(ISERROR(SEARCH("erro",I72)))</formula>
    </cfRule>
    <cfRule type="cellIs" dxfId="3486" priority="3510" operator="equal">
      <formula>"""erro"""</formula>
    </cfRule>
  </conditionalFormatting>
  <conditionalFormatting sqref="I73">
    <cfRule type="containsText" dxfId="3485" priority="3507" operator="containsText" text="erro">
      <formula>NOT(ISERROR(SEARCH("erro",I73)))</formula>
    </cfRule>
    <cfRule type="cellIs" dxfId="3484" priority="3508" operator="equal">
      <formula>"""erro"""</formula>
    </cfRule>
  </conditionalFormatting>
  <conditionalFormatting sqref="I75">
    <cfRule type="containsText" dxfId="3483" priority="3505" operator="containsText" text="erro">
      <formula>NOT(ISERROR(SEARCH("erro",I75)))</formula>
    </cfRule>
    <cfRule type="cellIs" dxfId="3482" priority="3506" operator="equal">
      <formula>"""erro"""</formula>
    </cfRule>
  </conditionalFormatting>
  <conditionalFormatting sqref="I76">
    <cfRule type="containsText" dxfId="3481" priority="3503" operator="containsText" text="erro">
      <formula>NOT(ISERROR(SEARCH("erro",I76)))</formula>
    </cfRule>
    <cfRule type="cellIs" dxfId="3480" priority="3504" operator="equal">
      <formula>"""erro"""</formula>
    </cfRule>
  </conditionalFormatting>
  <conditionalFormatting sqref="I77">
    <cfRule type="containsText" dxfId="3479" priority="3501" operator="containsText" text="erro">
      <formula>NOT(ISERROR(SEARCH("erro",I77)))</formula>
    </cfRule>
    <cfRule type="cellIs" dxfId="3478" priority="3502" operator="equal">
      <formula>"""erro"""</formula>
    </cfRule>
  </conditionalFormatting>
  <conditionalFormatting sqref="I78">
    <cfRule type="containsText" dxfId="3477" priority="3499" operator="containsText" text="erro">
      <formula>NOT(ISERROR(SEARCH("erro",I78)))</formula>
    </cfRule>
    <cfRule type="cellIs" dxfId="3476" priority="3500" operator="equal">
      <formula>"""erro"""</formula>
    </cfRule>
  </conditionalFormatting>
  <conditionalFormatting sqref="I79">
    <cfRule type="containsText" dxfId="3475" priority="3497" operator="containsText" text="erro">
      <formula>NOT(ISERROR(SEARCH("erro",I79)))</formula>
    </cfRule>
    <cfRule type="cellIs" dxfId="3474" priority="3498" operator="equal">
      <formula>"""erro"""</formula>
    </cfRule>
  </conditionalFormatting>
  <conditionalFormatting sqref="I76">
    <cfRule type="containsText" dxfId="3473" priority="3495" operator="containsText" text="erro">
      <formula>NOT(ISERROR(SEARCH("erro",I76)))</formula>
    </cfRule>
    <cfRule type="cellIs" dxfId="3472" priority="3496" operator="equal">
      <formula>"""erro"""</formula>
    </cfRule>
  </conditionalFormatting>
  <conditionalFormatting sqref="I78">
    <cfRule type="containsText" dxfId="3471" priority="3493" operator="containsText" text="erro">
      <formula>NOT(ISERROR(SEARCH("erro",I78)))</formula>
    </cfRule>
    <cfRule type="cellIs" dxfId="3470" priority="3494" operator="equal">
      <formula>"""erro"""</formula>
    </cfRule>
  </conditionalFormatting>
  <conditionalFormatting sqref="I79">
    <cfRule type="containsText" dxfId="3469" priority="3491" operator="containsText" text="erro">
      <formula>NOT(ISERROR(SEARCH("erro",I79)))</formula>
    </cfRule>
    <cfRule type="cellIs" dxfId="3468" priority="3492" operator="equal">
      <formula>"""erro"""</formula>
    </cfRule>
  </conditionalFormatting>
  <conditionalFormatting sqref="I72">
    <cfRule type="containsText" dxfId="3467" priority="3489" operator="containsText" text="erro">
      <formula>NOT(ISERROR(SEARCH("erro",I72)))</formula>
    </cfRule>
    <cfRule type="cellIs" dxfId="3466" priority="3490" operator="equal">
      <formula>"""erro"""</formula>
    </cfRule>
  </conditionalFormatting>
  <conditionalFormatting sqref="I71">
    <cfRule type="containsText" dxfId="3465" priority="3487" operator="containsText" text="erro">
      <formula>NOT(ISERROR(SEARCH("erro",I71)))</formula>
    </cfRule>
    <cfRule type="cellIs" dxfId="3464" priority="3488" operator="equal">
      <formula>"""erro"""</formula>
    </cfRule>
  </conditionalFormatting>
  <conditionalFormatting sqref="I73">
    <cfRule type="containsText" dxfId="3463" priority="3485" operator="containsText" text="erro">
      <formula>NOT(ISERROR(SEARCH("erro",I73)))</formula>
    </cfRule>
    <cfRule type="cellIs" dxfId="3462" priority="3486" operator="equal">
      <formula>"""erro"""</formula>
    </cfRule>
  </conditionalFormatting>
  <conditionalFormatting sqref="I75">
    <cfRule type="containsText" dxfId="3461" priority="3483" operator="containsText" text="erro">
      <formula>NOT(ISERROR(SEARCH("erro",I75)))</formula>
    </cfRule>
    <cfRule type="cellIs" dxfId="3460" priority="3484" operator="equal">
      <formula>"""erro"""</formula>
    </cfRule>
  </conditionalFormatting>
  <conditionalFormatting sqref="I76">
    <cfRule type="containsText" dxfId="3459" priority="3481" operator="containsText" text="erro">
      <formula>NOT(ISERROR(SEARCH("erro",I76)))</formula>
    </cfRule>
    <cfRule type="cellIs" dxfId="3458" priority="3482" operator="equal">
      <formula>"""erro"""</formula>
    </cfRule>
  </conditionalFormatting>
  <conditionalFormatting sqref="I78">
    <cfRule type="containsText" dxfId="3457" priority="3479" operator="containsText" text="erro">
      <formula>NOT(ISERROR(SEARCH("erro",I78)))</formula>
    </cfRule>
    <cfRule type="cellIs" dxfId="3456" priority="3480" operator="equal">
      <formula>"""erro"""</formula>
    </cfRule>
  </conditionalFormatting>
  <conditionalFormatting sqref="I79">
    <cfRule type="containsText" dxfId="3455" priority="3477" operator="containsText" text="erro">
      <formula>NOT(ISERROR(SEARCH("erro",I79)))</formula>
    </cfRule>
    <cfRule type="cellIs" dxfId="3454" priority="3478" operator="equal">
      <formula>"""erro"""</formula>
    </cfRule>
  </conditionalFormatting>
  <conditionalFormatting sqref="I80">
    <cfRule type="containsText" dxfId="3453" priority="3475" operator="containsText" text="erro">
      <formula>NOT(ISERROR(SEARCH("erro",I80)))</formula>
    </cfRule>
    <cfRule type="cellIs" dxfId="3452" priority="3476" operator="equal">
      <formula>"""erro"""</formula>
    </cfRule>
  </conditionalFormatting>
  <conditionalFormatting sqref="I81">
    <cfRule type="containsText" dxfId="3451" priority="3473" operator="containsText" text="erro">
      <formula>NOT(ISERROR(SEARCH("erro",I81)))</formula>
    </cfRule>
    <cfRule type="cellIs" dxfId="3450" priority="3474" operator="equal">
      <formula>"""erro"""</formula>
    </cfRule>
  </conditionalFormatting>
  <conditionalFormatting sqref="I82">
    <cfRule type="containsText" dxfId="3449" priority="3471" operator="containsText" text="erro">
      <formula>NOT(ISERROR(SEARCH("erro",I82)))</formula>
    </cfRule>
    <cfRule type="cellIs" dxfId="3448" priority="3472" operator="equal">
      <formula>"""erro"""</formula>
    </cfRule>
  </conditionalFormatting>
  <conditionalFormatting sqref="I79">
    <cfRule type="containsText" dxfId="3447" priority="3469" operator="containsText" text="erro">
      <formula>NOT(ISERROR(SEARCH("erro",I79)))</formula>
    </cfRule>
    <cfRule type="cellIs" dxfId="3446" priority="3470" operator="equal">
      <formula>"""erro"""</formula>
    </cfRule>
  </conditionalFormatting>
  <conditionalFormatting sqref="I81">
    <cfRule type="containsText" dxfId="3445" priority="3467" operator="containsText" text="erro">
      <formula>NOT(ISERROR(SEARCH("erro",I81)))</formula>
    </cfRule>
    <cfRule type="cellIs" dxfId="3444" priority="3468" operator="equal">
      <formula>"""erro"""</formula>
    </cfRule>
  </conditionalFormatting>
  <conditionalFormatting sqref="I82">
    <cfRule type="containsText" dxfId="3443" priority="3465" operator="containsText" text="erro">
      <formula>NOT(ISERROR(SEARCH("erro",I82)))</formula>
    </cfRule>
    <cfRule type="cellIs" dxfId="3442" priority="3466" operator="equal">
      <formula>"""erro"""</formula>
    </cfRule>
  </conditionalFormatting>
  <conditionalFormatting sqref="I72">
    <cfRule type="containsText" dxfId="3441" priority="3463" operator="containsText" text="erro">
      <formula>NOT(ISERROR(SEARCH("erro",I72)))</formula>
    </cfRule>
    <cfRule type="cellIs" dxfId="3440" priority="3464" operator="equal">
      <formula>"""erro"""</formula>
    </cfRule>
  </conditionalFormatting>
  <conditionalFormatting sqref="I74">
    <cfRule type="containsText" dxfId="3439" priority="3461" operator="containsText" text="erro">
      <formula>NOT(ISERROR(SEARCH("erro",I74)))</formula>
    </cfRule>
    <cfRule type="cellIs" dxfId="3438" priority="3462" operator="equal">
      <formula>"""erro"""</formula>
    </cfRule>
  </conditionalFormatting>
  <conditionalFormatting sqref="I75">
    <cfRule type="containsText" dxfId="3437" priority="3459" operator="containsText" text="erro">
      <formula>NOT(ISERROR(SEARCH("erro",I75)))</formula>
    </cfRule>
    <cfRule type="cellIs" dxfId="3436" priority="3460" operator="equal">
      <formula>"""erro"""</formula>
    </cfRule>
  </conditionalFormatting>
  <conditionalFormatting sqref="I77">
    <cfRule type="containsText" dxfId="3435" priority="3457" operator="containsText" text="erro">
      <formula>NOT(ISERROR(SEARCH("erro",I77)))</formula>
    </cfRule>
    <cfRule type="cellIs" dxfId="3434" priority="3458" operator="equal">
      <formula>"""erro"""</formula>
    </cfRule>
  </conditionalFormatting>
  <conditionalFormatting sqref="I78">
    <cfRule type="containsText" dxfId="3433" priority="3455" operator="containsText" text="erro">
      <formula>NOT(ISERROR(SEARCH("erro",I78)))</formula>
    </cfRule>
    <cfRule type="cellIs" dxfId="3432" priority="3456" operator="equal">
      <formula>"""erro"""</formula>
    </cfRule>
  </conditionalFormatting>
  <conditionalFormatting sqref="I79">
    <cfRule type="containsText" dxfId="3431" priority="3453" operator="containsText" text="erro">
      <formula>NOT(ISERROR(SEARCH("erro",I79)))</formula>
    </cfRule>
    <cfRule type="cellIs" dxfId="3430" priority="3454" operator="equal">
      <formula>"""erro"""</formula>
    </cfRule>
  </conditionalFormatting>
  <conditionalFormatting sqref="I80">
    <cfRule type="containsText" dxfId="3429" priority="3451" operator="containsText" text="erro">
      <formula>NOT(ISERROR(SEARCH("erro",I80)))</formula>
    </cfRule>
    <cfRule type="cellIs" dxfId="3428" priority="3452" operator="equal">
      <formula>"""erro"""</formula>
    </cfRule>
  </conditionalFormatting>
  <conditionalFormatting sqref="I81">
    <cfRule type="containsText" dxfId="3427" priority="3449" operator="containsText" text="erro">
      <formula>NOT(ISERROR(SEARCH("erro",I81)))</formula>
    </cfRule>
    <cfRule type="cellIs" dxfId="3426" priority="3450" operator="equal">
      <formula>"""erro"""</formula>
    </cfRule>
  </conditionalFormatting>
  <conditionalFormatting sqref="I82">
    <cfRule type="containsText" dxfId="3425" priority="3447" operator="containsText" text="erro">
      <formula>NOT(ISERROR(SEARCH("erro",I82)))</formula>
    </cfRule>
    <cfRule type="cellIs" dxfId="3424" priority="3448" operator="equal">
      <formula>"""erro"""</formula>
    </cfRule>
  </conditionalFormatting>
  <conditionalFormatting sqref="I78">
    <cfRule type="containsText" dxfId="3423" priority="3445" operator="containsText" text="erro">
      <formula>NOT(ISERROR(SEARCH("erro",I78)))</formula>
    </cfRule>
    <cfRule type="cellIs" dxfId="3422" priority="3446" operator="equal">
      <formula>"""erro"""</formula>
    </cfRule>
  </conditionalFormatting>
  <conditionalFormatting sqref="I80">
    <cfRule type="containsText" dxfId="3421" priority="3443" operator="containsText" text="erro">
      <formula>NOT(ISERROR(SEARCH("erro",I80)))</formula>
    </cfRule>
    <cfRule type="cellIs" dxfId="3420" priority="3444" operator="equal">
      <formula>"""erro"""</formula>
    </cfRule>
  </conditionalFormatting>
  <conditionalFormatting sqref="I81">
    <cfRule type="containsText" dxfId="3419" priority="3441" operator="containsText" text="erro">
      <formula>NOT(ISERROR(SEARCH("erro",I81)))</formula>
    </cfRule>
    <cfRule type="cellIs" dxfId="3418" priority="3442" operator="equal">
      <formula>"""erro"""</formula>
    </cfRule>
  </conditionalFormatting>
  <conditionalFormatting sqref="I74">
    <cfRule type="containsText" dxfId="3417" priority="3439" operator="containsText" text="erro">
      <formula>NOT(ISERROR(SEARCH("erro",I74)))</formula>
    </cfRule>
    <cfRule type="cellIs" dxfId="3416" priority="3440" operator="equal">
      <formula>"""erro"""</formula>
    </cfRule>
  </conditionalFormatting>
  <conditionalFormatting sqref="I73">
    <cfRule type="containsText" dxfId="3415" priority="3437" operator="containsText" text="erro">
      <formula>NOT(ISERROR(SEARCH("erro",I73)))</formula>
    </cfRule>
    <cfRule type="cellIs" dxfId="3414" priority="3438" operator="equal">
      <formula>"""erro"""</formula>
    </cfRule>
  </conditionalFormatting>
  <conditionalFormatting sqref="I74">
    <cfRule type="containsText" dxfId="3413" priority="3435" operator="containsText" text="erro">
      <formula>NOT(ISERROR(SEARCH("erro",I74)))</formula>
    </cfRule>
    <cfRule type="cellIs" dxfId="3412" priority="3436" operator="equal">
      <formula>"""erro"""</formula>
    </cfRule>
  </conditionalFormatting>
  <conditionalFormatting sqref="I76">
    <cfRule type="containsText" dxfId="3411" priority="3433" operator="containsText" text="erro">
      <formula>NOT(ISERROR(SEARCH("erro",I76)))</formula>
    </cfRule>
    <cfRule type="cellIs" dxfId="3410" priority="3434" operator="equal">
      <formula>"""erro"""</formula>
    </cfRule>
  </conditionalFormatting>
  <conditionalFormatting sqref="I77">
    <cfRule type="containsText" dxfId="3409" priority="3431" operator="containsText" text="erro">
      <formula>NOT(ISERROR(SEARCH("erro",I77)))</formula>
    </cfRule>
    <cfRule type="cellIs" dxfId="3408" priority="3432" operator="equal">
      <formula>"""erro"""</formula>
    </cfRule>
  </conditionalFormatting>
  <conditionalFormatting sqref="I79">
    <cfRule type="containsText" dxfId="3407" priority="3429" operator="containsText" text="erro">
      <formula>NOT(ISERROR(SEARCH("erro",I79)))</formula>
    </cfRule>
    <cfRule type="cellIs" dxfId="3406" priority="3430" operator="equal">
      <formula>"""erro"""</formula>
    </cfRule>
  </conditionalFormatting>
  <conditionalFormatting sqref="I80">
    <cfRule type="containsText" dxfId="3405" priority="3427" operator="containsText" text="erro">
      <formula>NOT(ISERROR(SEARCH("erro",I80)))</formula>
    </cfRule>
    <cfRule type="cellIs" dxfId="3404" priority="3428" operator="equal">
      <formula>"""erro"""</formula>
    </cfRule>
  </conditionalFormatting>
  <conditionalFormatting sqref="I81">
    <cfRule type="containsText" dxfId="3403" priority="3425" operator="containsText" text="erro">
      <formula>NOT(ISERROR(SEARCH("erro",I81)))</formula>
    </cfRule>
    <cfRule type="cellIs" dxfId="3402" priority="3426" operator="equal">
      <formula>"""erro"""</formula>
    </cfRule>
  </conditionalFormatting>
  <conditionalFormatting sqref="I82">
    <cfRule type="containsText" dxfId="3401" priority="3423" operator="containsText" text="erro">
      <formula>NOT(ISERROR(SEARCH("erro",I82)))</formula>
    </cfRule>
    <cfRule type="cellIs" dxfId="3400" priority="3424" operator="equal">
      <formula>"""erro"""</formula>
    </cfRule>
  </conditionalFormatting>
  <conditionalFormatting sqref="I80">
    <cfRule type="containsText" dxfId="3399" priority="3421" operator="containsText" text="erro">
      <formula>NOT(ISERROR(SEARCH("erro",I80)))</formula>
    </cfRule>
    <cfRule type="cellIs" dxfId="3398" priority="3422" operator="equal">
      <formula>"""erro"""</formula>
    </cfRule>
  </conditionalFormatting>
  <conditionalFormatting sqref="I82">
    <cfRule type="containsText" dxfId="3397" priority="3419" operator="containsText" text="erro">
      <formula>NOT(ISERROR(SEARCH("erro",I82)))</formula>
    </cfRule>
    <cfRule type="cellIs" dxfId="3396" priority="3420" operator="equal">
      <formula>"""erro"""</formula>
    </cfRule>
  </conditionalFormatting>
  <conditionalFormatting sqref="I73">
    <cfRule type="containsText" dxfId="3395" priority="3417" operator="containsText" text="erro">
      <formula>NOT(ISERROR(SEARCH("erro",I73)))</formula>
    </cfRule>
    <cfRule type="cellIs" dxfId="3394" priority="3418" operator="equal">
      <formula>"""erro"""</formula>
    </cfRule>
  </conditionalFormatting>
  <conditionalFormatting sqref="I75">
    <cfRule type="containsText" dxfId="3393" priority="3415" operator="containsText" text="erro">
      <formula>NOT(ISERROR(SEARCH("erro",I75)))</formula>
    </cfRule>
    <cfRule type="cellIs" dxfId="3392" priority="3416" operator="equal">
      <formula>"""erro"""</formula>
    </cfRule>
  </conditionalFormatting>
  <conditionalFormatting sqref="I76">
    <cfRule type="containsText" dxfId="3391" priority="3413" operator="containsText" text="erro">
      <formula>NOT(ISERROR(SEARCH("erro",I76)))</formula>
    </cfRule>
    <cfRule type="cellIs" dxfId="3390" priority="3414" operator="equal">
      <formula>"""erro"""</formula>
    </cfRule>
  </conditionalFormatting>
  <conditionalFormatting sqref="I78">
    <cfRule type="containsText" dxfId="3389" priority="3411" operator="containsText" text="erro">
      <formula>NOT(ISERROR(SEARCH("erro",I78)))</formula>
    </cfRule>
    <cfRule type="cellIs" dxfId="3388" priority="3412" operator="equal">
      <formula>"""erro"""</formula>
    </cfRule>
  </conditionalFormatting>
  <conditionalFormatting sqref="I79">
    <cfRule type="containsText" dxfId="3387" priority="3409" operator="containsText" text="erro">
      <formula>NOT(ISERROR(SEARCH("erro",I79)))</formula>
    </cfRule>
    <cfRule type="cellIs" dxfId="3386" priority="3410" operator="equal">
      <formula>"""erro"""</formula>
    </cfRule>
  </conditionalFormatting>
  <conditionalFormatting sqref="I80">
    <cfRule type="containsText" dxfId="3385" priority="3407" operator="containsText" text="erro">
      <formula>NOT(ISERROR(SEARCH("erro",I80)))</formula>
    </cfRule>
    <cfRule type="cellIs" dxfId="3384" priority="3408" operator="equal">
      <formula>"""erro"""</formula>
    </cfRule>
  </conditionalFormatting>
  <conditionalFormatting sqref="I81">
    <cfRule type="containsText" dxfId="3383" priority="3405" operator="containsText" text="erro">
      <formula>NOT(ISERROR(SEARCH("erro",I81)))</formula>
    </cfRule>
    <cfRule type="cellIs" dxfId="3382" priority="3406" operator="equal">
      <formula>"""erro"""</formula>
    </cfRule>
  </conditionalFormatting>
  <conditionalFormatting sqref="I82">
    <cfRule type="containsText" dxfId="3381" priority="3403" operator="containsText" text="erro">
      <formula>NOT(ISERROR(SEARCH("erro",I82)))</formula>
    </cfRule>
    <cfRule type="cellIs" dxfId="3380" priority="3404" operator="equal">
      <formula>"""erro"""</formula>
    </cfRule>
  </conditionalFormatting>
  <conditionalFormatting sqref="I79">
    <cfRule type="containsText" dxfId="3379" priority="3401" operator="containsText" text="erro">
      <formula>NOT(ISERROR(SEARCH("erro",I79)))</formula>
    </cfRule>
    <cfRule type="cellIs" dxfId="3378" priority="3402" operator="equal">
      <formula>"""erro"""</formula>
    </cfRule>
  </conditionalFormatting>
  <conditionalFormatting sqref="I81">
    <cfRule type="containsText" dxfId="3377" priority="3399" operator="containsText" text="erro">
      <formula>NOT(ISERROR(SEARCH("erro",I81)))</formula>
    </cfRule>
    <cfRule type="cellIs" dxfId="3376" priority="3400" operator="equal">
      <formula>"""erro"""</formula>
    </cfRule>
  </conditionalFormatting>
  <conditionalFormatting sqref="I82">
    <cfRule type="containsText" dxfId="3375" priority="3397" operator="containsText" text="erro">
      <formula>NOT(ISERROR(SEARCH("erro",I82)))</formula>
    </cfRule>
    <cfRule type="cellIs" dxfId="3374" priority="3398" operator="equal">
      <formula>"""erro"""</formula>
    </cfRule>
  </conditionalFormatting>
  <conditionalFormatting sqref="I75">
    <cfRule type="containsText" dxfId="3373" priority="3395" operator="containsText" text="erro">
      <formula>NOT(ISERROR(SEARCH("erro",I75)))</formula>
    </cfRule>
    <cfRule type="cellIs" dxfId="3372" priority="3396" operator="equal">
      <formula>"""erro"""</formula>
    </cfRule>
  </conditionalFormatting>
  <conditionalFormatting sqref="I74">
    <cfRule type="containsText" dxfId="3371" priority="3393" operator="containsText" text="erro">
      <formula>NOT(ISERROR(SEARCH("erro",I74)))</formula>
    </cfRule>
    <cfRule type="cellIs" dxfId="3370" priority="3394" operator="equal">
      <formula>"""erro"""</formula>
    </cfRule>
  </conditionalFormatting>
  <conditionalFormatting sqref="I71">
    <cfRule type="containsText" dxfId="3369" priority="3391" operator="containsText" text="erro">
      <formula>NOT(ISERROR(SEARCH("erro",I71)))</formula>
    </cfRule>
    <cfRule type="cellIs" dxfId="3368" priority="3392" operator="equal">
      <formula>"""erro"""</formula>
    </cfRule>
  </conditionalFormatting>
  <conditionalFormatting sqref="I72">
    <cfRule type="containsText" dxfId="3367" priority="3389" operator="containsText" text="erro">
      <formula>NOT(ISERROR(SEARCH("erro",I72)))</formula>
    </cfRule>
    <cfRule type="cellIs" dxfId="3366" priority="3390" operator="equal">
      <formula>"""erro"""</formula>
    </cfRule>
  </conditionalFormatting>
  <conditionalFormatting sqref="I74">
    <cfRule type="containsText" dxfId="3365" priority="3387" operator="containsText" text="erro">
      <formula>NOT(ISERROR(SEARCH("erro",I74)))</formula>
    </cfRule>
    <cfRule type="cellIs" dxfId="3364" priority="3388" operator="equal">
      <formula>"""erro"""</formula>
    </cfRule>
  </conditionalFormatting>
  <conditionalFormatting sqref="I75">
    <cfRule type="containsText" dxfId="3363" priority="3385" operator="containsText" text="erro">
      <formula>NOT(ISERROR(SEARCH("erro",I75)))</formula>
    </cfRule>
    <cfRule type="cellIs" dxfId="3362" priority="3386" operator="equal">
      <formula>"""erro"""</formula>
    </cfRule>
  </conditionalFormatting>
  <conditionalFormatting sqref="I76">
    <cfRule type="containsText" dxfId="3361" priority="3383" operator="containsText" text="erro">
      <formula>NOT(ISERROR(SEARCH("erro",I76)))</formula>
    </cfRule>
    <cfRule type="cellIs" dxfId="3360" priority="3384" operator="equal">
      <formula>"""erro"""</formula>
    </cfRule>
  </conditionalFormatting>
  <conditionalFormatting sqref="I77">
    <cfRule type="containsText" dxfId="3359" priority="3381" operator="containsText" text="erro">
      <formula>NOT(ISERROR(SEARCH("erro",I77)))</formula>
    </cfRule>
    <cfRule type="cellIs" dxfId="3358" priority="3382" operator="equal">
      <formula>"""erro"""</formula>
    </cfRule>
  </conditionalFormatting>
  <conditionalFormatting sqref="I78">
    <cfRule type="containsText" dxfId="3357" priority="3379" operator="containsText" text="erro">
      <formula>NOT(ISERROR(SEARCH("erro",I78)))</formula>
    </cfRule>
    <cfRule type="cellIs" dxfId="3356" priority="3380" operator="equal">
      <formula>"""erro"""</formula>
    </cfRule>
  </conditionalFormatting>
  <conditionalFormatting sqref="I79">
    <cfRule type="containsText" dxfId="3355" priority="3377" operator="containsText" text="erro">
      <formula>NOT(ISERROR(SEARCH("erro",I79)))</formula>
    </cfRule>
    <cfRule type="cellIs" dxfId="3354" priority="3378" operator="equal">
      <formula>"""erro"""</formula>
    </cfRule>
  </conditionalFormatting>
  <conditionalFormatting sqref="I75">
    <cfRule type="containsText" dxfId="3353" priority="3375" operator="containsText" text="erro">
      <formula>NOT(ISERROR(SEARCH("erro",I75)))</formula>
    </cfRule>
    <cfRule type="cellIs" dxfId="3352" priority="3376" operator="equal">
      <formula>"""erro"""</formula>
    </cfRule>
  </conditionalFormatting>
  <conditionalFormatting sqref="I77">
    <cfRule type="containsText" dxfId="3351" priority="3373" operator="containsText" text="erro">
      <formula>NOT(ISERROR(SEARCH("erro",I77)))</formula>
    </cfRule>
    <cfRule type="cellIs" dxfId="3350" priority="3374" operator="equal">
      <formula>"""erro"""</formula>
    </cfRule>
  </conditionalFormatting>
  <conditionalFormatting sqref="I78">
    <cfRule type="containsText" dxfId="3349" priority="3371" operator="containsText" text="erro">
      <formula>NOT(ISERROR(SEARCH("erro",I78)))</formula>
    </cfRule>
    <cfRule type="cellIs" dxfId="3348" priority="3372" operator="equal">
      <formula>"""erro"""</formula>
    </cfRule>
  </conditionalFormatting>
  <conditionalFormatting sqref="I70">
    <cfRule type="containsText" dxfId="3347" priority="3369" operator="containsText" text="erro">
      <formula>NOT(ISERROR(SEARCH("erro",I70)))</formula>
    </cfRule>
    <cfRule type="cellIs" dxfId="3346" priority="3370" operator="equal">
      <formula>"""erro"""</formula>
    </cfRule>
  </conditionalFormatting>
  <conditionalFormatting sqref="I71">
    <cfRule type="containsText" dxfId="3345" priority="3367" operator="containsText" text="erro">
      <formula>NOT(ISERROR(SEARCH("erro",I71)))</formula>
    </cfRule>
    <cfRule type="cellIs" dxfId="3344" priority="3368" operator="equal">
      <formula>"""erro"""</formula>
    </cfRule>
  </conditionalFormatting>
  <conditionalFormatting sqref="I73">
    <cfRule type="containsText" dxfId="3343" priority="3365" operator="containsText" text="erro">
      <formula>NOT(ISERROR(SEARCH("erro",I73)))</formula>
    </cfRule>
    <cfRule type="cellIs" dxfId="3342" priority="3366" operator="equal">
      <formula>"""erro"""</formula>
    </cfRule>
  </conditionalFormatting>
  <conditionalFormatting sqref="I74">
    <cfRule type="containsText" dxfId="3341" priority="3363" operator="containsText" text="erro">
      <formula>NOT(ISERROR(SEARCH("erro",I74)))</formula>
    </cfRule>
    <cfRule type="cellIs" dxfId="3340" priority="3364" operator="equal">
      <formula>"""erro"""</formula>
    </cfRule>
  </conditionalFormatting>
  <conditionalFormatting sqref="I75">
    <cfRule type="containsText" dxfId="3339" priority="3361" operator="containsText" text="erro">
      <formula>NOT(ISERROR(SEARCH("erro",I75)))</formula>
    </cfRule>
    <cfRule type="cellIs" dxfId="3338" priority="3362" operator="equal">
      <formula>"""erro"""</formula>
    </cfRule>
  </conditionalFormatting>
  <conditionalFormatting sqref="I76">
    <cfRule type="containsText" dxfId="3337" priority="3359" operator="containsText" text="erro">
      <formula>NOT(ISERROR(SEARCH("erro",I76)))</formula>
    </cfRule>
    <cfRule type="cellIs" dxfId="3336" priority="3360" operator="equal">
      <formula>"""erro"""</formula>
    </cfRule>
  </conditionalFormatting>
  <conditionalFormatting sqref="I77">
    <cfRule type="containsText" dxfId="3335" priority="3357" operator="containsText" text="erro">
      <formula>NOT(ISERROR(SEARCH("erro",I77)))</formula>
    </cfRule>
    <cfRule type="cellIs" dxfId="3334" priority="3358" operator="equal">
      <formula>"""erro"""</formula>
    </cfRule>
  </conditionalFormatting>
  <conditionalFormatting sqref="I78">
    <cfRule type="containsText" dxfId="3333" priority="3355" operator="containsText" text="erro">
      <formula>NOT(ISERROR(SEARCH("erro",I78)))</formula>
    </cfRule>
    <cfRule type="cellIs" dxfId="3332" priority="3356" operator="equal">
      <formula>"""erro"""</formula>
    </cfRule>
  </conditionalFormatting>
  <conditionalFormatting sqref="I79">
    <cfRule type="containsText" dxfId="3331" priority="3353" operator="containsText" text="erro">
      <formula>NOT(ISERROR(SEARCH("erro",I79)))</formula>
    </cfRule>
    <cfRule type="cellIs" dxfId="3330" priority="3354" operator="equal">
      <formula>"""erro"""</formula>
    </cfRule>
  </conditionalFormatting>
  <conditionalFormatting sqref="I74">
    <cfRule type="containsText" dxfId="3329" priority="3351" operator="containsText" text="erro">
      <formula>NOT(ISERROR(SEARCH("erro",I74)))</formula>
    </cfRule>
    <cfRule type="cellIs" dxfId="3328" priority="3352" operator="equal">
      <formula>"""erro"""</formula>
    </cfRule>
  </conditionalFormatting>
  <conditionalFormatting sqref="I76">
    <cfRule type="containsText" dxfId="3327" priority="3349" operator="containsText" text="erro">
      <formula>NOT(ISERROR(SEARCH("erro",I76)))</formula>
    </cfRule>
    <cfRule type="cellIs" dxfId="3326" priority="3350" operator="equal">
      <formula>"""erro"""</formula>
    </cfRule>
  </conditionalFormatting>
  <conditionalFormatting sqref="I77">
    <cfRule type="containsText" dxfId="3325" priority="3347" operator="containsText" text="erro">
      <formula>NOT(ISERROR(SEARCH("erro",I77)))</formula>
    </cfRule>
    <cfRule type="cellIs" dxfId="3324" priority="3348" operator="equal">
      <formula>"""erro"""</formula>
    </cfRule>
  </conditionalFormatting>
  <conditionalFormatting sqref="I79">
    <cfRule type="containsText" dxfId="3323" priority="3345" operator="containsText" text="erro">
      <formula>NOT(ISERROR(SEARCH("erro",I79)))</formula>
    </cfRule>
    <cfRule type="cellIs" dxfId="3322" priority="3346" operator="equal">
      <formula>"""erro"""</formula>
    </cfRule>
  </conditionalFormatting>
  <conditionalFormatting sqref="I70">
    <cfRule type="containsText" dxfId="3321" priority="3343" operator="containsText" text="erro">
      <formula>NOT(ISERROR(SEARCH("erro",I70)))</formula>
    </cfRule>
    <cfRule type="cellIs" dxfId="3320" priority="3344" operator="equal">
      <formula>"""erro"""</formula>
    </cfRule>
  </conditionalFormatting>
  <conditionalFormatting sqref="I70">
    <cfRule type="containsText" dxfId="3319" priority="3341" operator="containsText" text="erro">
      <formula>NOT(ISERROR(SEARCH("erro",I70)))</formula>
    </cfRule>
    <cfRule type="cellIs" dxfId="3318" priority="3342" operator="equal">
      <formula>"""erro"""</formula>
    </cfRule>
  </conditionalFormatting>
  <conditionalFormatting sqref="I72">
    <cfRule type="containsText" dxfId="3317" priority="3339" operator="containsText" text="erro">
      <formula>NOT(ISERROR(SEARCH("erro",I72)))</formula>
    </cfRule>
    <cfRule type="cellIs" dxfId="3316" priority="3340" operator="equal">
      <formula>"""erro"""</formula>
    </cfRule>
  </conditionalFormatting>
  <conditionalFormatting sqref="I73">
    <cfRule type="containsText" dxfId="3315" priority="3337" operator="containsText" text="erro">
      <formula>NOT(ISERROR(SEARCH("erro",I73)))</formula>
    </cfRule>
    <cfRule type="cellIs" dxfId="3314" priority="3338" operator="equal">
      <formula>"""erro"""</formula>
    </cfRule>
  </conditionalFormatting>
  <conditionalFormatting sqref="I75">
    <cfRule type="containsText" dxfId="3313" priority="3335" operator="containsText" text="erro">
      <formula>NOT(ISERROR(SEARCH("erro",I75)))</formula>
    </cfRule>
    <cfRule type="cellIs" dxfId="3312" priority="3336" operator="equal">
      <formula>"""erro"""</formula>
    </cfRule>
  </conditionalFormatting>
  <conditionalFormatting sqref="I76">
    <cfRule type="containsText" dxfId="3311" priority="3333" operator="containsText" text="erro">
      <formula>NOT(ISERROR(SEARCH("erro",I76)))</formula>
    </cfRule>
    <cfRule type="cellIs" dxfId="3310" priority="3334" operator="equal">
      <formula>"""erro"""</formula>
    </cfRule>
  </conditionalFormatting>
  <conditionalFormatting sqref="I77">
    <cfRule type="containsText" dxfId="3309" priority="3331" operator="containsText" text="erro">
      <formula>NOT(ISERROR(SEARCH("erro",I77)))</formula>
    </cfRule>
    <cfRule type="cellIs" dxfId="3308" priority="3332" operator="equal">
      <formula>"""erro"""</formula>
    </cfRule>
  </conditionalFormatting>
  <conditionalFormatting sqref="I78">
    <cfRule type="containsText" dxfId="3307" priority="3329" operator="containsText" text="erro">
      <formula>NOT(ISERROR(SEARCH("erro",I78)))</formula>
    </cfRule>
    <cfRule type="cellIs" dxfId="3306" priority="3330" operator="equal">
      <formula>"""erro"""</formula>
    </cfRule>
  </conditionalFormatting>
  <conditionalFormatting sqref="I76">
    <cfRule type="containsText" dxfId="3305" priority="3327" operator="containsText" text="erro">
      <formula>NOT(ISERROR(SEARCH("erro",I76)))</formula>
    </cfRule>
    <cfRule type="cellIs" dxfId="3304" priority="3328" operator="equal">
      <formula>"""erro"""</formula>
    </cfRule>
  </conditionalFormatting>
  <conditionalFormatting sqref="I78">
    <cfRule type="containsText" dxfId="3303" priority="3325" operator="containsText" text="erro">
      <formula>NOT(ISERROR(SEARCH("erro",I78)))</formula>
    </cfRule>
    <cfRule type="cellIs" dxfId="3302" priority="3326" operator="equal">
      <formula>"""erro"""</formula>
    </cfRule>
  </conditionalFormatting>
  <conditionalFormatting sqref="I71">
    <cfRule type="containsText" dxfId="3301" priority="3323" operator="containsText" text="erro">
      <formula>NOT(ISERROR(SEARCH("erro",I71)))</formula>
    </cfRule>
    <cfRule type="cellIs" dxfId="3300" priority="3324" operator="equal">
      <formula>"""erro"""</formula>
    </cfRule>
  </conditionalFormatting>
  <conditionalFormatting sqref="I72">
    <cfRule type="containsText" dxfId="3299" priority="3321" operator="containsText" text="erro">
      <formula>NOT(ISERROR(SEARCH("erro",I72)))</formula>
    </cfRule>
    <cfRule type="cellIs" dxfId="3298" priority="3322" operator="equal">
      <formula>"""erro"""</formula>
    </cfRule>
  </conditionalFormatting>
  <conditionalFormatting sqref="I74">
    <cfRule type="containsText" dxfId="3297" priority="3319" operator="containsText" text="erro">
      <formula>NOT(ISERROR(SEARCH("erro",I74)))</formula>
    </cfRule>
    <cfRule type="cellIs" dxfId="3296" priority="3320" operator="equal">
      <formula>"""erro"""</formula>
    </cfRule>
  </conditionalFormatting>
  <conditionalFormatting sqref="I75">
    <cfRule type="containsText" dxfId="3295" priority="3317" operator="containsText" text="erro">
      <formula>NOT(ISERROR(SEARCH("erro",I75)))</formula>
    </cfRule>
    <cfRule type="cellIs" dxfId="3294" priority="3318" operator="equal">
      <formula>"""erro"""</formula>
    </cfRule>
  </conditionalFormatting>
  <conditionalFormatting sqref="I76">
    <cfRule type="containsText" dxfId="3293" priority="3315" operator="containsText" text="erro">
      <formula>NOT(ISERROR(SEARCH("erro",I76)))</formula>
    </cfRule>
    <cfRule type="cellIs" dxfId="3292" priority="3316" operator="equal">
      <formula>"""erro"""</formula>
    </cfRule>
  </conditionalFormatting>
  <conditionalFormatting sqref="I77">
    <cfRule type="containsText" dxfId="3291" priority="3313" operator="containsText" text="erro">
      <formula>NOT(ISERROR(SEARCH("erro",I77)))</formula>
    </cfRule>
    <cfRule type="cellIs" dxfId="3290" priority="3314" operator="equal">
      <formula>"""erro"""</formula>
    </cfRule>
  </conditionalFormatting>
  <conditionalFormatting sqref="I78">
    <cfRule type="containsText" dxfId="3289" priority="3311" operator="containsText" text="erro">
      <formula>NOT(ISERROR(SEARCH("erro",I78)))</formula>
    </cfRule>
    <cfRule type="cellIs" dxfId="3288" priority="3312" operator="equal">
      <formula>"""erro"""</formula>
    </cfRule>
  </conditionalFormatting>
  <conditionalFormatting sqref="I75">
    <cfRule type="containsText" dxfId="3287" priority="3309" operator="containsText" text="erro">
      <formula>NOT(ISERROR(SEARCH("erro",I75)))</formula>
    </cfRule>
    <cfRule type="cellIs" dxfId="3286" priority="3310" operator="equal">
      <formula>"""erro"""</formula>
    </cfRule>
  </conditionalFormatting>
  <conditionalFormatting sqref="I77">
    <cfRule type="containsText" dxfId="3285" priority="3307" operator="containsText" text="erro">
      <formula>NOT(ISERROR(SEARCH("erro",I77)))</formula>
    </cfRule>
    <cfRule type="cellIs" dxfId="3284" priority="3308" operator="equal">
      <formula>"""erro"""</formula>
    </cfRule>
  </conditionalFormatting>
  <conditionalFormatting sqref="I78">
    <cfRule type="containsText" dxfId="3283" priority="3305" operator="containsText" text="erro">
      <formula>NOT(ISERROR(SEARCH("erro",I78)))</formula>
    </cfRule>
    <cfRule type="cellIs" dxfId="3282" priority="3306" operator="equal">
      <formula>"""erro"""</formula>
    </cfRule>
  </conditionalFormatting>
  <conditionalFormatting sqref="I71">
    <cfRule type="containsText" dxfId="3281" priority="3303" operator="containsText" text="erro">
      <formula>NOT(ISERROR(SEARCH("erro",I71)))</formula>
    </cfRule>
    <cfRule type="cellIs" dxfId="3280" priority="3304" operator="equal">
      <formula>"""erro"""</formula>
    </cfRule>
  </conditionalFormatting>
  <conditionalFormatting sqref="I70">
    <cfRule type="containsText" dxfId="3279" priority="3301" operator="containsText" text="erro">
      <formula>NOT(ISERROR(SEARCH("erro",I70)))</formula>
    </cfRule>
    <cfRule type="cellIs" dxfId="3278" priority="3302" operator="equal">
      <formula>"""erro"""</formula>
    </cfRule>
  </conditionalFormatting>
  <conditionalFormatting sqref="I72">
    <cfRule type="containsText" dxfId="3277" priority="3299" operator="containsText" text="erro">
      <formula>NOT(ISERROR(SEARCH("erro",I72)))</formula>
    </cfRule>
    <cfRule type="cellIs" dxfId="3276" priority="3300" operator="equal">
      <formula>"""erro"""</formula>
    </cfRule>
  </conditionalFormatting>
  <conditionalFormatting sqref="I74">
    <cfRule type="containsText" dxfId="3275" priority="3297" operator="containsText" text="erro">
      <formula>NOT(ISERROR(SEARCH("erro",I74)))</formula>
    </cfRule>
    <cfRule type="cellIs" dxfId="3274" priority="3298" operator="equal">
      <formula>"""erro"""</formula>
    </cfRule>
  </conditionalFormatting>
  <conditionalFormatting sqref="I75">
    <cfRule type="containsText" dxfId="3273" priority="3295" operator="containsText" text="erro">
      <formula>NOT(ISERROR(SEARCH("erro",I75)))</formula>
    </cfRule>
    <cfRule type="cellIs" dxfId="3272" priority="3296" operator="equal">
      <formula>"""erro"""</formula>
    </cfRule>
  </conditionalFormatting>
  <conditionalFormatting sqref="I77">
    <cfRule type="containsText" dxfId="3271" priority="3293" operator="containsText" text="erro">
      <formula>NOT(ISERROR(SEARCH("erro",I77)))</formula>
    </cfRule>
    <cfRule type="cellIs" dxfId="3270" priority="3294" operator="equal">
      <formula>"""erro"""</formula>
    </cfRule>
  </conditionalFormatting>
  <conditionalFormatting sqref="I78">
    <cfRule type="containsText" dxfId="3269" priority="3291" operator="containsText" text="erro">
      <formula>NOT(ISERROR(SEARCH("erro",I78)))</formula>
    </cfRule>
    <cfRule type="cellIs" dxfId="3268" priority="3292" operator="equal">
      <formula>"""erro"""</formula>
    </cfRule>
  </conditionalFormatting>
  <conditionalFormatting sqref="I79">
    <cfRule type="containsText" dxfId="3267" priority="3289" operator="containsText" text="erro">
      <formula>NOT(ISERROR(SEARCH("erro",I79)))</formula>
    </cfRule>
    <cfRule type="cellIs" dxfId="3266" priority="3290" operator="equal">
      <formula>"""erro"""</formula>
    </cfRule>
  </conditionalFormatting>
  <conditionalFormatting sqref="I78">
    <cfRule type="containsText" dxfId="3265" priority="3287" operator="containsText" text="erro">
      <formula>NOT(ISERROR(SEARCH("erro",I78)))</formula>
    </cfRule>
    <cfRule type="cellIs" dxfId="3264" priority="3288" operator="equal">
      <formula>"""erro"""</formula>
    </cfRule>
  </conditionalFormatting>
  <conditionalFormatting sqref="I71">
    <cfRule type="containsText" dxfId="3263" priority="3285" operator="containsText" text="erro">
      <formula>NOT(ISERROR(SEARCH("erro",I71)))</formula>
    </cfRule>
    <cfRule type="cellIs" dxfId="3262" priority="3286" operator="equal">
      <formula>"""erro"""</formula>
    </cfRule>
  </conditionalFormatting>
  <conditionalFormatting sqref="I73">
    <cfRule type="containsText" dxfId="3261" priority="3283" operator="containsText" text="erro">
      <formula>NOT(ISERROR(SEARCH("erro",I73)))</formula>
    </cfRule>
    <cfRule type="cellIs" dxfId="3260" priority="3284" operator="equal">
      <formula>"""erro"""</formula>
    </cfRule>
  </conditionalFormatting>
  <conditionalFormatting sqref="I74">
    <cfRule type="containsText" dxfId="3259" priority="3281" operator="containsText" text="erro">
      <formula>NOT(ISERROR(SEARCH("erro",I74)))</formula>
    </cfRule>
    <cfRule type="cellIs" dxfId="3258" priority="3282" operator="equal">
      <formula>"""erro"""</formula>
    </cfRule>
  </conditionalFormatting>
  <conditionalFormatting sqref="I76">
    <cfRule type="containsText" dxfId="3257" priority="3279" operator="containsText" text="erro">
      <formula>NOT(ISERROR(SEARCH("erro",I76)))</formula>
    </cfRule>
    <cfRule type="cellIs" dxfId="3256" priority="3280" operator="equal">
      <formula>"""erro"""</formula>
    </cfRule>
  </conditionalFormatting>
  <conditionalFormatting sqref="I77">
    <cfRule type="containsText" dxfId="3255" priority="3277" operator="containsText" text="erro">
      <formula>NOT(ISERROR(SEARCH("erro",I77)))</formula>
    </cfRule>
    <cfRule type="cellIs" dxfId="3254" priority="3278" operator="equal">
      <formula>"""erro"""</formula>
    </cfRule>
  </conditionalFormatting>
  <conditionalFormatting sqref="I78">
    <cfRule type="containsText" dxfId="3253" priority="3275" operator="containsText" text="erro">
      <formula>NOT(ISERROR(SEARCH("erro",I78)))</formula>
    </cfRule>
    <cfRule type="cellIs" dxfId="3252" priority="3276" operator="equal">
      <formula>"""erro"""</formula>
    </cfRule>
  </conditionalFormatting>
  <conditionalFormatting sqref="I79">
    <cfRule type="containsText" dxfId="3251" priority="3273" operator="containsText" text="erro">
      <formula>NOT(ISERROR(SEARCH("erro",I79)))</formula>
    </cfRule>
    <cfRule type="cellIs" dxfId="3250" priority="3274" operator="equal">
      <formula>"""erro"""</formula>
    </cfRule>
  </conditionalFormatting>
  <conditionalFormatting sqref="I77">
    <cfRule type="containsText" dxfId="3249" priority="3271" operator="containsText" text="erro">
      <formula>NOT(ISERROR(SEARCH("erro",I77)))</formula>
    </cfRule>
    <cfRule type="cellIs" dxfId="3248" priority="3272" operator="equal">
      <formula>"""erro"""</formula>
    </cfRule>
  </conditionalFormatting>
  <conditionalFormatting sqref="I79">
    <cfRule type="containsText" dxfId="3247" priority="3269" operator="containsText" text="erro">
      <formula>NOT(ISERROR(SEARCH("erro",I79)))</formula>
    </cfRule>
    <cfRule type="cellIs" dxfId="3246" priority="3270" operator="equal">
      <formula>"""erro"""</formula>
    </cfRule>
  </conditionalFormatting>
  <conditionalFormatting sqref="I73">
    <cfRule type="containsText" dxfId="3245" priority="3267" operator="containsText" text="erro">
      <formula>NOT(ISERROR(SEARCH("erro",I73)))</formula>
    </cfRule>
    <cfRule type="cellIs" dxfId="3244" priority="3268" operator="equal">
      <formula>"""erro"""</formula>
    </cfRule>
  </conditionalFormatting>
  <conditionalFormatting sqref="I72">
    <cfRule type="containsText" dxfId="3243" priority="3265" operator="containsText" text="erro">
      <formula>NOT(ISERROR(SEARCH("erro",I72)))</formula>
    </cfRule>
    <cfRule type="cellIs" dxfId="3242" priority="3266" operator="equal">
      <formula>"""erro"""</formula>
    </cfRule>
  </conditionalFormatting>
  <conditionalFormatting sqref="I73">
    <cfRule type="containsText" dxfId="3241" priority="3263" operator="containsText" text="erro">
      <formula>NOT(ISERROR(SEARCH("erro",I73)))</formula>
    </cfRule>
    <cfRule type="cellIs" dxfId="3240" priority="3264" operator="equal">
      <formula>"""erro"""</formula>
    </cfRule>
  </conditionalFormatting>
  <conditionalFormatting sqref="I75">
    <cfRule type="containsText" dxfId="3239" priority="3261" operator="containsText" text="erro">
      <formula>NOT(ISERROR(SEARCH("erro",I75)))</formula>
    </cfRule>
    <cfRule type="cellIs" dxfId="3238" priority="3262" operator="equal">
      <formula>"""erro"""</formula>
    </cfRule>
  </conditionalFormatting>
  <conditionalFormatting sqref="I76">
    <cfRule type="containsText" dxfId="3237" priority="3259" operator="containsText" text="erro">
      <formula>NOT(ISERROR(SEARCH("erro",I76)))</formula>
    </cfRule>
    <cfRule type="cellIs" dxfId="3236" priority="3260" operator="equal">
      <formula>"""erro"""</formula>
    </cfRule>
  </conditionalFormatting>
  <conditionalFormatting sqref="I78">
    <cfRule type="containsText" dxfId="3235" priority="3257" operator="containsText" text="erro">
      <formula>NOT(ISERROR(SEARCH("erro",I78)))</formula>
    </cfRule>
    <cfRule type="cellIs" dxfId="3234" priority="3258" operator="equal">
      <formula>"""erro"""</formula>
    </cfRule>
  </conditionalFormatting>
  <conditionalFormatting sqref="I79">
    <cfRule type="containsText" dxfId="3233" priority="3255" operator="containsText" text="erro">
      <formula>NOT(ISERROR(SEARCH("erro",I79)))</formula>
    </cfRule>
    <cfRule type="cellIs" dxfId="3232" priority="3256" operator="equal">
      <formula>"""erro"""</formula>
    </cfRule>
  </conditionalFormatting>
  <conditionalFormatting sqref="I79">
    <cfRule type="containsText" dxfId="3231" priority="3253" operator="containsText" text="erro">
      <formula>NOT(ISERROR(SEARCH("erro",I79)))</formula>
    </cfRule>
    <cfRule type="cellIs" dxfId="3230" priority="3254" operator="equal">
      <formula>"""erro"""</formula>
    </cfRule>
  </conditionalFormatting>
  <conditionalFormatting sqref="I72">
    <cfRule type="containsText" dxfId="3229" priority="3251" operator="containsText" text="erro">
      <formula>NOT(ISERROR(SEARCH("erro",I72)))</formula>
    </cfRule>
    <cfRule type="cellIs" dxfId="3228" priority="3252" operator="equal">
      <formula>"""erro"""</formula>
    </cfRule>
  </conditionalFormatting>
  <conditionalFormatting sqref="I74">
    <cfRule type="containsText" dxfId="3227" priority="3249" operator="containsText" text="erro">
      <formula>NOT(ISERROR(SEARCH("erro",I74)))</formula>
    </cfRule>
    <cfRule type="cellIs" dxfId="3226" priority="3250" operator="equal">
      <formula>"""erro"""</formula>
    </cfRule>
  </conditionalFormatting>
  <conditionalFormatting sqref="I75">
    <cfRule type="containsText" dxfId="3225" priority="3247" operator="containsText" text="erro">
      <formula>NOT(ISERROR(SEARCH("erro",I75)))</formula>
    </cfRule>
    <cfRule type="cellIs" dxfId="3224" priority="3248" operator="equal">
      <formula>"""erro"""</formula>
    </cfRule>
  </conditionalFormatting>
  <conditionalFormatting sqref="I77">
    <cfRule type="containsText" dxfId="3223" priority="3245" operator="containsText" text="erro">
      <formula>NOT(ISERROR(SEARCH("erro",I77)))</formula>
    </cfRule>
    <cfRule type="cellIs" dxfId="3222" priority="3246" operator="equal">
      <formula>"""erro"""</formula>
    </cfRule>
  </conditionalFormatting>
  <conditionalFormatting sqref="I78">
    <cfRule type="containsText" dxfId="3221" priority="3243" operator="containsText" text="erro">
      <formula>NOT(ISERROR(SEARCH("erro",I78)))</formula>
    </cfRule>
    <cfRule type="cellIs" dxfId="3220" priority="3244" operator="equal">
      <formula>"""erro"""</formula>
    </cfRule>
  </conditionalFormatting>
  <conditionalFormatting sqref="I79">
    <cfRule type="containsText" dxfId="3219" priority="3241" operator="containsText" text="erro">
      <formula>NOT(ISERROR(SEARCH("erro",I79)))</formula>
    </cfRule>
    <cfRule type="cellIs" dxfId="3218" priority="3242" operator="equal">
      <formula>"""erro"""</formula>
    </cfRule>
  </conditionalFormatting>
  <conditionalFormatting sqref="I78">
    <cfRule type="containsText" dxfId="3217" priority="3239" operator="containsText" text="erro">
      <formula>NOT(ISERROR(SEARCH("erro",I78)))</formula>
    </cfRule>
    <cfRule type="cellIs" dxfId="3216" priority="3240" operator="equal">
      <formula>"""erro"""</formula>
    </cfRule>
  </conditionalFormatting>
  <conditionalFormatting sqref="I74">
    <cfRule type="containsText" dxfId="3215" priority="3237" operator="containsText" text="erro">
      <formula>NOT(ISERROR(SEARCH("erro",I74)))</formula>
    </cfRule>
    <cfRule type="cellIs" dxfId="3214" priority="3238" operator="equal">
      <formula>"""erro"""</formula>
    </cfRule>
  </conditionalFormatting>
  <conditionalFormatting sqref="I73">
    <cfRule type="containsText" dxfId="3213" priority="3235" operator="containsText" text="erro">
      <formula>NOT(ISERROR(SEARCH("erro",I73)))</formula>
    </cfRule>
    <cfRule type="cellIs" dxfId="3212" priority="3236" operator="equal">
      <formula>"""erro"""</formula>
    </cfRule>
  </conditionalFormatting>
  <conditionalFormatting sqref="I69">
    <cfRule type="containsText" dxfId="3211" priority="3233" operator="containsText" text="erro">
      <formula>NOT(ISERROR(SEARCH("erro",I69)))</formula>
    </cfRule>
    <cfRule type="cellIs" dxfId="3210" priority="3234" operator="equal">
      <formula>"""erro"""</formula>
    </cfRule>
  </conditionalFormatting>
  <conditionalFormatting sqref="I71">
    <cfRule type="containsText" dxfId="3209" priority="3231" operator="containsText" text="erro">
      <formula>NOT(ISERROR(SEARCH("erro",I71)))</formula>
    </cfRule>
    <cfRule type="cellIs" dxfId="3208" priority="3232" operator="equal">
      <formula>"""erro"""</formula>
    </cfRule>
  </conditionalFormatting>
  <conditionalFormatting sqref="I72">
    <cfRule type="containsText" dxfId="3207" priority="3229" operator="containsText" text="erro">
      <formula>NOT(ISERROR(SEARCH("erro",I72)))</formula>
    </cfRule>
    <cfRule type="cellIs" dxfId="3206" priority="3230" operator="equal">
      <formula>"""erro"""</formula>
    </cfRule>
  </conditionalFormatting>
  <conditionalFormatting sqref="I74">
    <cfRule type="containsText" dxfId="3205" priority="3227" operator="containsText" text="erro">
      <formula>NOT(ISERROR(SEARCH("erro",I74)))</formula>
    </cfRule>
    <cfRule type="cellIs" dxfId="3204" priority="3228" operator="equal">
      <formula>"""erro"""</formula>
    </cfRule>
  </conditionalFormatting>
  <conditionalFormatting sqref="I75">
    <cfRule type="containsText" dxfId="3203" priority="3225" operator="containsText" text="erro">
      <formula>NOT(ISERROR(SEARCH("erro",I75)))</formula>
    </cfRule>
    <cfRule type="cellIs" dxfId="3202" priority="3226" operator="equal">
      <formula>"""erro"""</formula>
    </cfRule>
  </conditionalFormatting>
  <conditionalFormatting sqref="I76">
    <cfRule type="containsText" dxfId="3201" priority="3223" operator="containsText" text="erro">
      <formula>NOT(ISERROR(SEARCH("erro",I76)))</formula>
    </cfRule>
    <cfRule type="cellIs" dxfId="3200" priority="3224" operator="equal">
      <formula>"""erro"""</formula>
    </cfRule>
  </conditionalFormatting>
  <conditionalFormatting sqref="I77">
    <cfRule type="containsText" dxfId="3199" priority="3221" operator="containsText" text="erro">
      <formula>NOT(ISERROR(SEARCH("erro",I77)))</formula>
    </cfRule>
    <cfRule type="cellIs" dxfId="3198" priority="3222" operator="equal">
      <formula>"""erro"""</formula>
    </cfRule>
  </conditionalFormatting>
  <conditionalFormatting sqref="I78">
    <cfRule type="containsText" dxfId="3197" priority="3219" operator="containsText" text="erro">
      <formula>NOT(ISERROR(SEARCH("erro",I78)))</formula>
    </cfRule>
    <cfRule type="cellIs" dxfId="3196" priority="3220" operator="equal">
      <formula>"""erro"""</formula>
    </cfRule>
  </conditionalFormatting>
  <conditionalFormatting sqref="I75">
    <cfRule type="containsText" dxfId="3195" priority="3217" operator="containsText" text="erro">
      <formula>NOT(ISERROR(SEARCH("erro",I75)))</formula>
    </cfRule>
    <cfRule type="cellIs" dxfId="3194" priority="3218" operator="equal">
      <formula>"""erro"""</formula>
    </cfRule>
  </conditionalFormatting>
  <conditionalFormatting sqref="I77">
    <cfRule type="containsText" dxfId="3193" priority="3215" operator="containsText" text="erro">
      <formula>NOT(ISERROR(SEARCH("erro",I77)))</formula>
    </cfRule>
    <cfRule type="cellIs" dxfId="3192" priority="3216" operator="equal">
      <formula>"""erro"""</formula>
    </cfRule>
  </conditionalFormatting>
  <conditionalFormatting sqref="I78">
    <cfRule type="containsText" dxfId="3191" priority="3213" operator="containsText" text="erro">
      <formula>NOT(ISERROR(SEARCH("erro",I78)))</formula>
    </cfRule>
    <cfRule type="cellIs" dxfId="3190" priority="3214" operator="equal">
      <formula>"""erro"""</formula>
    </cfRule>
  </conditionalFormatting>
  <conditionalFormatting sqref="I68">
    <cfRule type="containsText" dxfId="3189" priority="3211" operator="containsText" text="erro">
      <formula>NOT(ISERROR(SEARCH("erro",I68)))</formula>
    </cfRule>
    <cfRule type="cellIs" dxfId="3188" priority="3212" operator="equal">
      <formula>"""erro"""</formula>
    </cfRule>
  </conditionalFormatting>
  <conditionalFormatting sqref="I70">
    <cfRule type="containsText" dxfId="3187" priority="3209" operator="containsText" text="erro">
      <formula>NOT(ISERROR(SEARCH("erro",I70)))</formula>
    </cfRule>
    <cfRule type="cellIs" dxfId="3186" priority="3210" operator="equal">
      <formula>"""erro"""</formula>
    </cfRule>
  </conditionalFormatting>
  <conditionalFormatting sqref="I71">
    <cfRule type="containsText" dxfId="3185" priority="3207" operator="containsText" text="erro">
      <formula>NOT(ISERROR(SEARCH("erro",I71)))</formula>
    </cfRule>
    <cfRule type="cellIs" dxfId="3184" priority="3208" operator="equal">
      <formula>"""erro"""</formula>
    </cfRule>
  </conditionalFormatting>
  <conditionalFormatting sqref="I73">
    <cfRule type="containsText" dxfId="3183" priority="3205" operator="containsText" text="erro">
      <formula>NOT(ISERROR(SEARCH("erro",I73)))</formula>
    </cfRule>
    <cfRule type="cellIs" dxfId="3182" priority="3206" operator="equal">
      <formula>"""erro"""</formula>
    </cfRule>
  </conditionalFormatting>
  <conditionalFormatting sqref="I74">
    <cfRule type="containsText" dxfId="3181" priority="3203" operator="containsText" text="erro">
      <formula>NOT(ISERROR(SEARCH("erro",I74)))</formula>
    </cfRule>
    <cfRule type="cellIs" dxfId="3180" priority="3204" operator="equal">
      <formula>"""erro"""</formula>
    </cfRule>
  </conditionalFormatting>
  <conditionalFormatting sqref="I75">
    <cfRule type="containsText" dxfId="3179" priority="3201" operator="containsText" text="erro">
      <formula>NOT(ISERROR(SEARCH("erro",I75)))</formula>
    </cfRule>
    <cfRule type="cellIs" dxfId="3178" priority="3202" operator="equal">
      <formula>"""erro"""</formula>
    </cfRule>
  </conditionalFormatting>
  <conditionalFormatting sqref="I76">
    <cfRule type="containsText" dxfId="3177" priority="3199" operator="containsText" text="erro">
      <formula>NOT(ISERROR(SEARCH("erro",I76)))</formula>
    </cfRule>
    <cfRule type="cellIs" dxfId="3176" priority="3200" operator="equal">
      <formula>"""erro"""</formula>
    </cfRule>
  </conditionalFormatting>
  <conditionalFormatting sqref="I77">
    <cfRule type="containsText" dxfId="3175" priority="3197" operator="containsText" text="erro">
      <formula>NOT(ISERROR(SEARCH("erro",I77)))</formula>
    </cfRule>
    <cfRule type="cellIs" dxfId="3174" priority="3198" operator="equal">
      <formula>"""erro"""</formula>
    </cfRule>
  </conditionalFormatting>
  <conditionalFormatting sqref="I78">
    <cfRule type="containsText" dxfId="3173" priority="3195" operator="containsText" text="erro">
      <formula>NOT(ISERROR(SEARCH("erro",I78)))</formula>
    </cfRule>
    <cfRule type="cellIs" dxfId="3172" priority="3196" operator="equal">
      <formula>"""erro"""</formula>
    </cfRule>
  </conditionalFormatting>
  <conditionalFormatting sqref="I74">
    <cfRule type="containsText" dxfId="3171" priority="3193" operator="containsText" text="erro">
      <formula>NOT(ISERROR(SEARCH("erro",I74)))</formula>
    </cfRule>
    <cfRule type="cellIs" dxfId="3170" priority="3194" operator="equal">
      <formula>"""erro"""</formula>
    </cfRule>
  </conditionalFormatting>
  <conditionalFormatting sqref="I76">
    <cfRule type="containsText" dxfId="3169" priority="3191" operator="containsText" text="erro">
      <formula>NOT(ISERROR(SEARCH("erro",I76)))</formula>
    </cfRule>
    <cfRule type="cellIs" dxfId="3168" priority="3192" operator="equal">
      <formula>"""erro"""</formula>
    </cfRule>
  </conditionalFormatting>
  <conditionalFormatting sqref="I77">
    <cfRule type="containsText" dxfId="3167" priority="3189" operator="containsText" text="erro">
      <formula>NOT(ISERROR(SEARCH("erro",I77)))</formula>
    </cfRule>
    <cfRule type="cellIs" dxfId="3166" priority="3190" operator="equal">
      <formula>"""erro"""</formula>
    </cfRule>
  </conditionalFormatting>
  <conditionalFormatting sqref="I70">
    <cfRule type="containsText" dxfId="3165" priority="3187" operator="containsText" text="erro">
      <formula>NOT(ISERROR(SEARCH("erro",I70)))</formula>
    </cfRule>
    <cfRule type="cellIs" dxfId="3164" priority="3188" operator="equal">
      <formula>"""erro"""</formula>
    </cfRule>
  </conditionalFormatting>
  <conditionalFormatting sqref="I69">
    <cfRule type="containsText" dxfId="3163" priority="3185" operator="containsText" text="erro">
      <formula>NOT(ISERROR(SEARCH("erro",I69)))</formula>
    </cfRule>
    <cfRule type="cellIs" dxfId="3162" priority="3186" operator="equal">
      <formula>"""erro"""</formula>
    </cfRule>
  </conditionalFormatting>
  <conditionalFormatting sqref="I70">
    <cfRule type="containsText" dxfId="3161" priority="3183" operator="containsText" text="erro">
      <formula>NOT(ISERROR(SEARCH("erro",I70)))</formula>
    </cfRule>
    <cfRule type="cellIs" dxfId="3160" priority="3184" operator="equal">
      <formula>"""erro"""</formula>
    </cfRule>
  </conditionalFormatting>
  <conditionalFormatting sqref="I72">
    <cfRule type="containsText" dxfId="3159" priority="3181" operator="containsText" text="erro">
      <formula>NOT(ISERROR(SEARCH("erro",I72)))</formula>
    </cfRule>
    <cfRule type="cellIs" dxfId="3158" priority="3182" operator="equal">
      <formula>"""erro"""</formula>
    </cfRule>
  </conditionalFormatting>
  <conditionalFormatting sqref="I73">
    <cfRule type="containsText" dxfId="3157" priority="3179" operator="containsText" text="erro">
      <formula>NOT(ISERROR(SEARCH("erro",I73)))</formula>
    </cfRule>
    <cfRule type="cellIs" dxfId="3156" priority="3180" operator="equal">
      <formula>"""erro"""</formula>
    </cfRule>
  </conditionalFormatting>
  <conditionalFormatting sqref="I75">
    <cfRule type="containsText" dxfId="3155" priority="3177" operator="containsText" text="erro">
      <formula>NOT(ISERROR(SEARCH("erro",I75)))</formula>
    </cfRule>
    <cfRule type="cellIs" dxfId="3154" priority="3178" operator="equal">
      <formula>"""erro"""</formula>
    </cfRule>
  </conditionalFormatting>
  <conditionalFormatting sqref="I76">
    <cfRule type="containsText" dxfId="3153" priority="3175" operator="containsText" text="erro">
      <formula>NOT(ISERROR(SEARCH("erro",I76)))</formula>
    </cfRule>
    <cfRule type="cellIs" dxfId="3152" priority="3176" operator="equal">
      <formula>"""erro"""</formula>
    </cfRule>
  </conditionalFormatting>
  <conditionalFormatting sqref="I77">
    <cfRule type="containsText" dxfId="3151" priority="3173" operator="containsText" text="erro">
      <formula>NOT(ISERROR(SEARCH("erro",I77)))</formula>
    </cfRule>
    <cfRule type="cellIs" dxfId="3150" priority="3174" operator="equal">
      <formula>"""erro"""</formula>
    </cfRule>
  </conditionalFormatting>
  <conditionalFormatting sqref="I78">
    <cfRule type="containsText" dxfId="3149" priority="3171" operator="containsText" text="erro">
      <formula>NOT(ISERROR(SEARCH("erro",I78)))</formula>
    </cfRule>
    <cfRule type="cellIs" dxfId="3148" priority="3172" operator="equal">
      <formula>"""erro"""</formula>
    </cfRule>
  </conditionalFormatting>
  <conditionalFormatting sqref="I76">
    <cfRule type="containsText" dxfId="3147" priority="3169" operator="containsText" text="erro">
      <formula>NOT(ISERROR(SEARCH("erro",I76)))</formula>
    </cfRule>
    <cfRule type="cellIs" dxfId="3146" priority="3170" operator="equal">
      <formula>"""erro"""</formula>
    </cfRule>
  </conditionalFormatting>
  <conditionalFormatting sqref="I78">
    <cfRule type="containsText" dxfId="3145" priority="3167" operator="containsText" text="erro">
      <formula>NOT(ISERROR(SEARCH("erro",I78)))</formula>
    </cfRule>
    <cfRule type="cellIs" dxfId="3144" priority="3168" operator="equal">
      <formula>"""erro"""</formula>
    </cfRule>
  </conditionalFormatting>
  <conditionalFormatting sqref="I69">
    <cfRule type="containsText" dxfId="3143" priority="3165" operator="containsText" text="erro">
      <formula>NOT(ISERROR(SEARCH("erro",I69)))</formula>
    </cfRule>
    <cfRule type="cellIs" dxfId="3142" priority="3166" operator="equal">
      <formula>"""erro"""</formula>
    </cfRule>
  </conditionalFormatting>
  <conditionalFormatting sqref="I71">
    <cfRule type="containsText" dxfId="3141" priority="3163" operator="containsText" text="erro">
      <formula>NOT(ISERROR(SEARCH("erro",I71)))</formula>
    </cfRule>
    <cfRule type="cellIs" dxfId="3140" priority="3164" operator="equal">
      <formula>"""erro"""</formula>
    </cfRule>
  </conditionalFormatting>
  <conditionalFormatting sqref="I72">
    <cfRule type="containsText" dxfId="3139" priority="3161" operator="containsText" text="erro">
      <formula>NOT(ISERROR(SEARCH("erro",I72)))</formula>
    </cfRule>
    <cfRule type="cellIs" dxfId="3138" priority="3162" operator="equal">
      <formula>"""erro"""</formula>
    </cfRule>
  </conditionalFormatting>
  <conditionalFormatting sqref="I74">
    <cfRule type="containsText" dxfId="3137" priority="3159" operator="containsText" text="erro">
      <formula>NOT(ISERROR(SEARCH("erro",I74)))</formula>
    </cfRule>
    <cfRule type="cellIs" dxfId="3136" priority="3160" operator="equal">
      <formula>"""erro"""</formula>
    </cfRule>
  </conditionalFormatting>
  <conditionalFormatting sqref="I75">
    <cfRule type="containsText" dxfId="3135" priority="3157" operator="containsText" text="erro">
      <formula>NOT(ISERROR(SEARCH("erro",I75)))</formula>
    </cfRule>
    <cfRule type="cellIs" dxfId="3134" priority="3158" operator="equal">
      <formula>"""erro"""</formula>
    </cfRule>
  </conditionalFormatting>
  <conditionalFormatting sqref="I76">
    <cfRule type="containsText" dxfId="3133" priority="3155" operator="containsText" text="erro">
      <formula>NOT(ISERROR(SEARCH("erro",I76)))</formula>
    </cfRule>
    <cfRule type="cellIs" dxfId="3132" priority="3156" operator="equal">
      <formula>"""erro"""</formula>
    </cfRule>
  </conditionalFormatting>
  <conditionalFormatting sqref="I77">
    <cfRule type="containsText" dxfId="3131" priority="3153" operator="containsText" text="erro">
      <formula>NOT(ISERROR(SEARCH("erro",I77)))</formula>
    </cfRule>
    <cfRule type="cellIs" dxfId="3130" priority="3154" operator="equal">
      <formula>"""erro"""</formula>
    </cfRule>
  </conditionalFormatting>
  <conditionalFormatting sqref="I78">
    <cfRule type="containsText" dxfId="3129" priority="3151" operator="containsText" text="erro">
      <formula>NOT(ISERROR(SEARCH("erro",I78)))</formula>
    </cfRule>
    <cfRule type="cellIs" dxfId="3128" priority="3152" operator="equal">
      <formula>"""erro"""</formula>
    </cfRule>
  </conditionalFormatting>
  <conditionalFormatting sqref="I75">
    <cfRule type="containsText" dxfId="3127" priority="3149" operator="containsText" text="erro">
      <formula>NOT(ISERROR(SEARCH("erro",I75)))</formula>
    </cfRule>
    <cfRule type="cellIs" dxfId="3126" priority="3150" operator="equal">
      <formula>"""erro"""</formula>
    </cfRule>
  </conditionalFormatting>
  <conditionalFormatting sqref="I77">
    <cfRule type="containsText" dxfId="3125" priority="3147" operator="containsText" text="erro">
      <formula>NOT(ISERROR(SEARCH("erro",I77)))</formula>
    </cfRule>
    <cfRule type="cellIs" dxfId="3124" priority="3148" operator="equal">
      <formula>"""erro"""</formula>
    </cfRule>
  </conditionalFormatting>
  <conditionalFormatting sqref="I78">
    <cfRule type="containsText" dxfId="3123" priority="3145" operator="containsText" text="erro">
      <formula>NOT(ISERROR(SEARCH("erro",I78)))</formula>
    </cfRule>
    <cfRule type="cellIs" dxfId="3122" priority="3146" operator="equal">
      <formula>"""erro"""</formula>
    </cfRule>
  </conditionalFormatting>
  <conditionalFormatting sqref="I71">
    <cfRule type="containsText" dxfId="3121" priority="3143" operator="containsText" text="erro">
      <formula>NOT(ISERROR(SEARCH("erro",I71)))</formula>
    </cfRule>
    <cfRule type="cellIs" dxfId="3120" priority="3144" operator="equal">
      <formula>"""erro"""</formula>
    </cfRule>
  </conditionalFormatting>
  <conditionalFormatting sqref="I70">
    <cfRule type="containsText" dxfId="3119" priority="3141" operator="containsText" text="erro">
      <formula>NOT(ISERROR(SEARCH("erro",I70)))</formula>
    </cfRule>
    <cfRule type="cellIs" dxfId="3118" priority="3142" operator="equal">
      <formula>"""erro"""</formula>
    </cfRule>
  </conditionalFormatting>
  <conditionalFormatting sqref="I72">
    <cfRule type="containsText" dxfId="3117" priority="3139" operator="containsText" text="erro">
      <formula>NOT(ISERROR(SEARCH("erro",I72)))</formula>
    </cfRule>
    <cfRule type="cellIs" dxfId="3116" priority="3140" operator="equal">
      <formula>"""erro"""</formula>
    </cfRule>
  </conditionalFormatting>
  <conditionalFormatting sqref="I74">
    <cfRule type="containsText" dxfId="3115" priority="3137" operator="containsText" text="erro">
      <formula>NOT(ISERROR(SEARCH("erro",I74)))</formula>
    </cfRule>
    <cfRule type="cellIs" dxfId="3114" priority="3138" operator="equal">
      <formula>"""erro"""</formula>
    </cfRule>
  </conditionalFormatting>
  <conditionalFormatting sqref="I75">
    <cfRule type="containsText" dxfId="3113" priority="3135" operator="containsText" text="erro">
      <formula>NOT(ISERROR(SEARCH("erro",I75)))</formula>
    </cfRule>
    <cfRule type="cellIs" dxfId="3112" priority="3136" operator="equal">
      <formula>"""erro"""</formula>
    </cfRule>
  </conditionalFormatting>
  <conditionalFormatting sqref="I77">
    <cfRule type="containsText" dxfId="3111" priority="3133" operator="containsText" text="erro">
      <formula>NOT(ISERROR(SEARCH("erro",I77)))</formula>
    </cfRule>
    <cfRule type="cellIs" dxfId="3110" priority="3134" operator="equal">
      <formula>"""erro"""</formula>
    </cfRule>
  </conditionalFormatting>
  <conditionalFormatting sqref="I78">
    <cfRule type="containsText" dxfId="3109" priority="3131" operator="containsText" text="erro">
      <formula>NOT(ISERROR(SEARCH("erro",I78)))</formula>
    </cfRule>
    <cfRule type="cellIs" dxfId="3108" priority="3132" operator="equal">
      <formula>"""erro"""</formula>
    </cfRule>
  </conditionalFormatting>
  <conditionalFormatting sqref="I78">
    <cfRule type="containsText" dxfId="3107" priority="3129" operator="containsText" text="erro">
      <formula>NOT(ISERROR(SEARCH("erro",I78)))</formula>
    </cfRule>
    <cfRule type="cellIs" dxfId="3106" priority="3130" operator="equal">
      <formula>"""erro"""</formula>
    </cfRule>
  </conditionalFormatting>
  <conditionalFormatting sqref="I71">
    <cfRule type="containsText" dxfId="3105" priority="3127" operator="containsText" text="erro">
      <formula>NOT(ISERROR(SEARCH("erro",I71)))</formula>
    </cfRule>
    <cfRule type="cellIs" dxfId="3104" priority="3128" operator="equal">
      <formula>"""erro"""</formula>
    </cfRule>
  </conditionalFormatting>
  <conditionalFormatting sqref="I73">
    <cfRule type="containsText" dxfId="3103" priority="3125" operator="containsText" text="erro">
      <formula>NOT(ISERROR(SEARCH("erro",I73)))</formula>
    </cfRule>
    <cfRule type="cellIs" dxfId="3102" priority="3126" operator="equal">
      <formula>"""erro"""</formula>
    </cfRule>
  </conditionalFormatting>
  <conditionalFormatting sqref="I74">
    <cfRule type="containsText" dxfId="3101" priority="3123" operator="containsText" text="erro">
      <formula>NOT(ISERROR(SEARCH("erro",I74)))</formula>
    </cfRule>
    <cfRule type="cellIs" dxfId="3100" priority="3124" operator="equal">
      <formula>"""erro"""</formula>
    </cfRule>
  </conditionalFormatting>
  <conditionalFormatting sqref="I76">
    <cfRule type="containsText" dxfId="3099" priority="3121" operator="containsText" text="erro">
      <formula>NOT(ISERROR(SEARCH("erro",I76)))</formula>
    </cfRule>
    <cfRule type="cellIs" dxfId="3098" priority="3122" operator="equal">
      <formula>"""erro"""</formula>
    </cfRule>
  </conditionalFormatting>
  <conditionalFormatting sqref="I77">
    <cfRule type="containsText" dxfId="3097" priority="3119" operator="containsText" text="erro">
      <formula>NOT(ISERROR(SEARCH("erro",I77)))</formula>
    </cfRule>
    <cfRule type="cellIs" dxfId="3096" priority="3120" operator="equal">
      <formula>"""erro"""</formula>
    </cfRule>
  </conditionalFormatting>
  <conditionalFormatting sqref="I78">
    <cfRule type="containsText" dxfId="3095" priority="3117" operator="containsText" text="erro">
      <formula>NOT(ISERROR(SEARCH("erro",I78)))</formula>
    </cfRule>
    <cfRule type="cellIs" dxfId="3094" priority="3118" operator="equal">
      <formula>"""erro"""</formula>
    </cfRule>
  </conditionalFormatting>
  <conditionalFormatting sqref="I77">
    <cfRule type="containsText" dxfId="3093" priority="3115" operator="containsText" text="erro">
      <formula>NOT(ISERROR(SEARCH("erro",I77)))</formula>
    </cfRule>
    <cfRule type="cellIs" dxfId="3092" priority="3116" operator="equal">
      <formula>"""erro"""</formula>
    </cfRule>
  </conditionalFormatting>
  <conditionalFormatting sqref="I73">
    <cfRule type="containsText" dxfId="3091" priority="3113" operator="containsText" text="erro">
      <formula>NOT(ISERROR(SEARCH("erro",I73)))</formula>
    </cfRule>
    <cfRule type="cellIs" dxfId="3090" priority="3114" operator="equal">
      <formula>"""erro"""</formula>
    </cfRule>
  </conditionalFormatting>
  <conditionalFormatting sqref="I72">
    <cfRule type="containsText" dxfId="3089" priority="3111" operator="containsText" text="erro">
      <formula>NOT(ISERROR(SEARCH("erro",I72)))</formula>
    </cfRule>
    <cfRule type="cellIs" dxfId="3088" priority="3112" operator="equal">
      <formula>"""erro"""</formula>
    </cfRule>
  </conditionalFormatting>
  <conditionalFormatting sqref="I73">
    <cfRule type="containsText" dxfId="3087" priority="3109" operator="containsText" text="erro">
      <formula>NOT(ISERROR(SEARCH("erro",I73)))</formula>
    </cfRule>
    <cfRule type="cellIs" dxfId="3086" priority="3110" operator="equal">
      <formula>"""erro"""</formula>
    </cfRule>
  </conditionalFormatting>
  <conditionalFormatting sqref="I75">
    <cfRule type="containsText" dxfId="3085" priority="3107" operator="containsText" text="erro">
      <formula>NOT(ISERROR(SEARCH("erro",I75)))</formula>
    </cfRule>
    <cfRule type="cellIs" dxfId="3084" priority="3108" operator="equal">
      <formula>"""erro"""</formula>
    </cfRule>
  </conditionalFormatting>
  <conditionalFormatting sqref="I76">
    <cfRule type="containsText" dxfId="3083" priority="3105" operator="containsText" text="erro">
      <formula>NOT(ISERROR(SEARCH("erro",I76)))</formula>
    </cfRule>
    <cfRule type="cellIs" dxfId="3082" priority="3106" operator="equal">
      <formula>"""erro"""</formula>
    </cfRule>
  </conditionalFormatting>
  <conditionalFormatting sqref="I78">
    <cfRule type="containsText" dxfId="3081" priority="3103" operator="containsText" text="erro">
      <formula>NOT(ISERROR(SEARCH("erro",I78)))</formula>
    </cfRule>
    <cfRule type="cellIs" dxfId="3080" priority="3104" operator="equal">
      <formula>"""erro"""</formula>
    </cfRule>
  </conditionalFormatting>
  <conditionalFormatting sqref="I72">
    <cfRule type="containsText" dxfId="3079" priority="3101" operator="containsText" text="erro">
      <formula>NOT(ISERROR(SEARCH("erro",I72)))</formula>
    </cfRule>
    <cfRule type="cellIs" dxfId="3078" priority="3102" operator="equal">
      <formula>"""erro"""</formula>
    </cfRule>
  </conditionalFormatting>
  <conditionalFormatting sqref="I74">
    <cfRule type="containsText" dxfId="3077" priority="3099" operator="containsText" text="erro">
      <formula>NOT(ISERROR(SEARCH("erro",I74)))</formula>
    </cfRule>
    <cfRule type="cellIs" dxfId="3076" priority="3100" operator="equal">
      <formula>"""erro"""</formula>
    </cfRule>
  </conditionalFormatting>
  <conditionalFormatting sqref="I75">
    <cfRule type="containsText" dxfId="3075" priority="3097" operator="containsText" text="erro">
      <formula>NOT(ISERROR(SEARCH("erro",I75)))</formula>
    </cfRule>
    <cfRule type="cellIs" dxfId="3074" priority="3098" operator="equal">
      <formula>"""erro"""</formula>
    </cfRule>
  </conditionalFormatting>
  <conditionalFormatting sqref="I77">
    <cfRule type="containsText" dxfId="3073" priority="3095" operator="containsText" text="erro">
      <formula>NOT(ISERROR(SEARCH("erro",I77)))</formula>
    </cfRule>
    <cfRule type="cellIs" dxfId="3072" priority="3096" operator="equal">
      <formula>"""erro"""</formula>
    </cfRule>
  </conditionalFormatting>
  <conditionalFormatting sqref="I78">
    <cfRule type="containsText" dxfId="3071" priority="3093" operator="containsText" text="erro">
      <formula>NOT(ISERROR(SEARCH("erro",I78)))</formula>
    </cfRule>
    <cfRule type="cellIs" dxfId="3070" priority="3094" operator="equal">
      <formula>"""erro"""</formula>
    </cfRule>
  </conditionalFormatting>
  <conditionalFormatting sqref="I78">
    <cfRule type="containsText" dxfId="3069" priority="3091" operator="containsText" text="erro">
      <formula>NOT(ISERROR(SEARCH("erro",I78)))</formula>
    </cfRule>
    <cfRule type="cellIs" dxfId="3068" priority="3092" operator="equal">
      <formula>"""erro"""</formula>
    </cfRule>
  </conditionalFormatting>
  <conditionalFormatting sqref="I74">
    <cfRule type="containsText" dxfId="3067" priority="3089" operator="containsText" text="erro">
      <formula>NOT(ISERROR(SEARCH("erro",I74)))</formula>
    </cfRule>
    <cfRule type="cellIs" dxfId="3066" priority="3090" operator="equal">
      <formula>"""erro"""</formula>
    </cfRule>
  </conditionalFormatting>
  <conditionalFormatting sqref="I73">
    <cfRule type="containsText" dxfId="3065" priority="3087" operator="containsText" text="erro">
      <formula>NOT(ISERROR(SEARCH("erro",I73)))</formula>
    </cfRule>
    <cfRule type="cellIs" dxfId="3064" priority="3088" operator="equal">
      <formula>"""erro"""</formula>
    </cfRule>
  </conditionalFormatting>
  <conditionalFormatting sqref="I70">
    <cfRule type="containsText" dxfId="3063" priority="3085" operator="containsText" text="erro">
      <formula>NOT(ISERROR(SEARCH("erro",I70)))</formula>
    </cfRule>
    <cfRule type="cellIs" dxfId="3062" priority="3086" operator="equal">
      <formula>"""erro"""</formula>
    </cfRule>
  </conditionalFormatting>
  <conditionalFormatting sqref="I71">
    <cfRule type="containsText" dxfId="3061" priority="3083" operator="containsText" text="erro">
      <formula>NOT(ISERROR(SEARCH("erro",I71)))</formula>
    </cfRule>
    <cfRule type="cellIs" dxfId="3060" priority="3084" operator="equal">
      <formula>"""erro"""</formula>
    </cfRule>
  </conditionalFormatting>
  <conditionalFormatting sqref="I73">
    <cfRule type="containsText" dxfId="3059" priority="3081" operator="containsText" text="erro">
      <formula>NOT(ISERROR(SEARCH("erro",I73)))</formula>
    </cfRule>
    <cfRule type="cellIs" dxfId="3058" priority="3082" operator="equal">
      <formula>"""erro"""</formula>
    </cfRule>
  </conditionalFormatting>
  <conditionalFormatting sqref="I74">
    <cfRule type="containsText" dxfId="3057" priority="3079" operator="containsText" text="erro">
      <formula>NOT(ISERROR(SEARCH("erro",I74)))</formula>
    </cfRule>
    <cfRule type="cellIs" dxfId="3056" priority="3080" operator="equal">
      <formula>"""erro"""</formula>
    </cfRule>
  </conditionalFormatting>
  <conditionalFormatting sqref="I75">
    <cfRule type="containsText" dxfId="3055" priority="3077" operator="containsText" text="erro">
      <formula>NOT(ISERROR(SEARCH("erro",I75)))</formula>
    </cfRule>
    <cfRule type="cellIs" dxfId="3054" priority="3078" operator="equal">
      <formula>"""erro"""</formula>
    </cfRule>
  </conditionalFormatting>
  <conditionalFormatting sqref="I76">
    <cfRule type="containsText" dxfId="3053" priority="3075" operator="containsText" text="erro">
      <formula>NOT(ISERROR(SEARCH("erro",I76)))</formula>
    </cfRule>
    <cfRule type="cellIs" dxfId="3052" priority="3076" operator="equal">
      <formula>"""erro"""</formula>
    </cfRule>
  </conditionalFormatting>
  <conditionalFormatting sqref="I77">
    <cfRule type="containsText" dxfId="3051" priority="3073" operator="containsText" text="erro">
      <formula>NOT(ISERROR(SEARCH("erro",I77)))</formula>
    </cfRule>
    <cfRule type="cellIs" dxfId="3050" priority="3074" operator="equal">
      <formula>"""erro"""</formula>
    </cfRule>
  </conditionalFormatting>
  <conditionalFormatting sqref="I78">
    <cfRule type="containsText" dxfId="3049" priority="3071" operator="containsText" text="erro">
      <formula>NOT(ISERROR(SEARCH("erro",I78)))</formula>
    </cfRule>
    <cfRule type="cellIs" dxfId="3048" priority="3072" operator="equal">
      <formula>"""erro"""</formula>
    </cfRule>
  </conditionalFormatting>
  <conditionalFormatting sqref="I74">
    <cfRule type="containsText" dxfId="3047" priority="3069" operator="containsText" text="erro">
      <formula>NOT(ISERROR(SEARCH("erro",I74)))</formula>
    </cfRule>
    <cfRule type="cellIs" dxfId="3046" priority="3070" operator="equal">
      <formula>"""erro"""</formula>
    </cfRule>
  </conditionalFormatting>
  <conditionalFormatting sqref="I76">
    <cfRule type="containsText" dxfId="3045" priority="3067" operator="containsText" text="erro">
      <formula>NOT(ISERROR(SEARCH("erro",I76)))</formula>
    </cfRule>
    <cfRule type="cellIs" dxfId="3044" priority="3068" operator="equal">
      <formula>"""erro"""</formula>
    </cfRule>
  </conditionalFormatting>
  <conditionalFormatting sqref="I77">
    <cfRule type="containsText" dxfId="3043" priority="3065" operator="containsText" text="erro">
      <formula>NOT(ISERROR(SEARCH("erro",I77)))</formula>
    </cfRule>
    <cfRule type="cellIs" dxfId="3042" priority="3066" operator="equal">
      <formula>"""erro"""</formula>
    </cfRule>
  </conditionalFormatting>
  <conditionalFormatting sqref="I69">
    <cfRule type="containsText" dxfId="3041" priority="3063" operator="containsText" text="erro">
      <formula>NOT(ISERROR(SEARCH("erro",I69)))</formula>
    </cfRule>
    <cfRule type="cellIs" dxfId="3040" priority="3064" operator="equal">
      <formula>"""erro"""</formula>
    </cfRule>
  </conditionalFormatting>
  <conditionalFormatting sqref="I70">
    <cfRule type="containsText" dxfId="3039" priority="3061" operator="containsText" text="erro">
      <formula>NOT(ISERROR(SEARCH("erro",I70)))</formula>
    </cfRule>
    <cfRule type="cellIs" dxfId="3038" priority="3062" operator="equal">
      <formula>"""erro"""</formula>
    </cfRule>
  </conditionalFormatting>
  <conditionalFormatting sqref="I72">
    <cfRule type="containsText" dxfId="3037" priority="3059" operator="containsText" text="erro">
      <formula>NOT(ISERROR(SEARCH("erro",I72)))</formula>
    </cfRule>
    <cfRule type="cellIs" dxfId="3036" priority="3060" operator="equal">
      <formula>"""erro"""</formula>
    </cfRule>
  </conditionalFormatting>
  <conditionalFormatting sqref="I73">
    <cfRule type="containsText" dxfId="3035" priority="3057" operator="containsText" text="erro">
      <formula>NOT(ISERROR(SEARCH("erro",I73)))</formula>
    </cfRule>
    <cfRule type="cellIs" dxfId="3034" priority="3058" operator="equal">
      <formula>"""erro"""</formula>
    </cfRule>
  </conditionalFormatting>
  <conditionalFormatting sqref="I74">
    <cfRule type="containsText" dxfId="3033" priority="3055" operator="containsText" text="erro">
      <formula>NOT(ISERROR(SEARCH("erro",I74)))</formula>
    </cfRule>
    <cfRule type="cellIs" dxfId="3032" priority="3056" operator="equal">
      <formula>"""erro"""</formula>
    </cfRule>
  </conditionalFormatting>
  <conditionalFormatting sqref="I75">
    <cfRule type="containsText" dxfId="3031" priority="3053" operator="containsText" text="erro">
      <formula>NOT(ISERROR(SEARCH("erro",I75)))</formula>
    </cfRule>
    <cfRule type="cellIs" dxfId="3030" priority="3054" operator="equal">
      <formula>"""erro"""</formula>
    </cfRule>
  </conditionalFormatting>
  <conditionalFormatting sqref="I76">
    <cfRule type="containsText" dxfId="3029" priority="3051" operator="containsText" text="erro">
      <formula>NOT(ISERROR(SEARCH("erro",I76)))</formula>
    </cfRule>
    <cfRule type="cellIs" dxfId="3028" priority="3052" operator="equal">
      <formula>"""erro"""</formula>
    </cfRule>
  </conditionalFormatting>
  <conditionalFormatting sqref="I77">
    <cfRule type="containsText" dxfId="3027" priority="3049" operator="containsText" text="erro">
      <formula>NOT(ISERROR(SEARCH("erro",I77)))</formula>
    </cfRule>
    <cfRule type="cellIs" dxfId="3026" priority="3050" operator="equal">
      <formula>"""erro"""</formula>
    </cfRule>
  </conditionalFormatting>
  <conditionalFormatting sqref="I78">
    <cfRule type="containsText" dxfId="3025" priority="3047" operator="containsText" text="erro">
      <formula>NOT(ISERROR(SEARCH("erro",I78)))</formula>
    </cfRule>
    <cfRule type="cellIs" dxfId="3024" priority="3048" operator="equal">
      <formula>"""erro"""</formula>
    </cfRule>
  </conditionalFormatting>
  <conditionalFormatting sqref="I73">
    <cfRule type="containsText" dxfId="3023" priority="3045" operator="containsText" text="erro">
      <formula>NOT(ISERROR(SEARCH("erro",I73)))</formula>
    </cfRule>
    <cfRule type="cellIs" dxfId="3022" priority="3046" operator="equal">
      <formula>"""erro"""</formula>
    </cfRule>
  </conditionalFormatting>
  <conditionalFormatting sqref="I75">
    <cfRule type="containsText" dxfId="3021" priority="3043" operator="containsText" text="erro">
      <formula>NOT(ISERROR(SEARCH("erro",I75)))</formula>
    </cfRule>
    <cfRule type="cellIs" dxfId="3020" priority="3044" operator="equal">
      <formula>"""erro"""</formula>
    </cfRule>
  </conditionalFormatting>
  <conditionalFormatting sqref="I76">
    <cfRule type="containsText" dxfId="3019" priority="3041" operator="containsText" text="erro">
      <formula>NOT(ISERROR(SEARCH("erro",I76)))</formula>
    </cfRule>
    <cfRule type="cellIs" dxfId="3018" priority="3042" operator="equal">
      <formula>"""erro"""</formula>
    </cfRule>
  </conditionalFormatting>
  <conditionalFormatting sqref="I78">
    <cfRule type="containsText" dxfId="3017" priority="3039" operator="containsText" text="erro">
      <formula>NOT(ISERROR(SEARCH("erro",I78)))</formula>
    </cfRule>
    <cfRule type="cellIs" dxfId="3016" priority="3040" operator="equal">
      <formula>"""erro"""</formula>
    </cfRule>
  </conditionalFormatting>
  <conditionalFormatting sqref="I69">
    <cfRule type="containsText" dxfId="3015" priority="3037" operator="containsText" text="erro">
      <formula>NOT(ISERROR(SEARCH("erro",I69)))</formula>
    </cfRule>
    <cfRule type="cellIs" dxfId="3014" priority="3038" operator="equal">
      <formula>"""erro"""</formula>
    </cfRule>
  </conditionalFormatting>
  <conditionalFormatting sqref="I69">
    <cfRule type="containsText" dxfId="3013" priority="3035" operator="containsText" text="erro">
      <formula>NOT(ISERROR(SEARCH("erro",I69)))</formula>
    </cfRule>
    <cfRule type="cellIs" dxfId="3012" priority="3036" operator="equal">
      <formula>"""erro"""</formula>
    </cfRule>
  </conditionalFormatting>
  <conditionalFormatting sqref="I71">
    <cfRule type="containsText" dxfId="3011" priority="3033" operator="containsText" text="erro">
      <formula>NOT(ISERROR(SEARCH("erro",I71)))</formula>
    </cfRule>
    <cfRule type="cellIs" dxfId="3010" priority="3034" operator="equal">
      <formula>"""erro"""</formula>
    </cfRule>
  </conditionalFormatting>
  <conditionalFormatting sqref="I72">
    <cfRule type="containsText" dxfId="3009" priority="3031" operator="containsText" text="erro">
      <formula>NOT(ISERROR(SEARCH("erro",I72)))</formula>
    </cfRule>
    <cfRule type="cellIs" dxfId="3008" priority="3032" operator="equal">
      <formula>"""erro"""</formula>
    </cfRule>
  </conditionalFormatting>
  <conditionalFormatting sqref="I74">
    <cfRule type="containsText" dxfId="3007" priority="3029" operator="containsText" text="erro">
      <formula>NOT(ISERROR(SEARCH("erro",I74)))</formula>
    </cfRule>
    <cfRule type="cellIs" dxfId="3006" priority="3030" operator="equal">
      <formula>"""erro"""</formula>
    </cfRule>
  </conditionalFormatting>
  <conditionalFormatting sqref="I75">
    <cfRule type="containsText" dxfId="3005" priority="3027" operator="containsText" text="erro">
      <formula>NOT(ISERROR(SEARCH("erro",I75)))</formula>
    </cfRule>
    <cfRule type="cellIs" dxfId="3004" priority="3028" operator="equal">
      <formula>"""erro"""</formula>
    </cfRule>
  </conditionalFormatting>
  <conditionalFormatting sqref="I76">
    <cfRule type="containsText" dxfId="3003" priority="3025" operator="containsText" text="erro">
      <formula>NOT(ISERROR(SEARCH("erro",I76)))</formula>
    </cfRule>
    <cfRule type="cellIs" dxfId="3002" priority="3026" operator="equal">
      <formula>"""erro"""</formula>
    </cfRule>
  </conditionalFormatting>
  <conditionalFormatting sqref="I77">
    <cfRule type="containsText" dxfId="3001" priority="3023" operator="containsText" text="erro">
      <formula>NOT(ISERROR(SEARCH("erro",I77)))</formula>
    </cfRule>
    <cfRule type="cellIs" dxfId="3000" priority="3024" operator="equal">
      <formula>"""erro"""</formula>
    </cfRule>
  </conditionalFormatting>
  <conditionalFormatting sqref="I75">
    <cfRule type="containsText" dxfId="2999" priority="3021" operator="containsText" text="erro">
      <formula>NOT(ISERROR(SEARCH("erro",I75)))</formula>
    </cfRule>
    <cfRule type="cellIs" dxfId="2998" priority="3022" operator="equal">
      <formula>"""erro"""</formula>
    </cfRule>
  </conditionalFormatting>
  <conditionalFormatting sqref="I77">
    <cfRule type="containsText" dxfId="2997" priority="3019" operator="containsText" text="erro">
      <formula>NOT(ISERROR(SEARCH("erro",I77)))</formula>
    </cfRule>
    <cfRule type="cellIs" dxfId="2996" priority="3020" operator="equal">
      <formula>"""erro"""</formula>
    </cfRule>
  </conditionalFormatting>
  <conditionalFormatting sqref="I70">
    <cfRule type="containsText" dxfId="2995" priority="3017" operator="containsText" text="erro">
      <formula>NOT(ISERROR(SEARCH("erro",I70)))</formula>
    </cfRule>
    <cfRule type="cellIs" dxfId="2994" priority="3018" operator="equal">
      <formula>"""erro"""</formula>
    </cfRule>
  </conditionalFormatting>
  <conditionalFormatting sqref="I71">
    <cfRule type="containsText" dxfId="2993" priority="3015" operator="containsText" text="erro">
      <formula>NOT(ISERROR(SEARCH("erro",I71)))</formula>
    </cfRule>
    <cfRule type="cellIs" dxfId="2992" priority="3016" operator="equal">
      <formula>"""erro"""</formula>
    </cfRule>
  </conditionalFormatting>
  <conditionalFormatting sqref="I73">
    <cfRule type="containsText" dxfId="2991" priority="3013" operator="containsText" text="erro">
      <formula>NOT(ISERROR(SEARCH("erro",I73)))</formula>
    </cfRule>
    <cfRule type="cellIs" dxfId="2990" priority="3014" operator="equal">
      <formula>"""erro"""</formula>
    </cfRule>
  </conditionalFormatting>
  <conditionalFormatting sqref="I74">
    <cfRule type="containsText" dxfId="2989" priority="3011" operator="containsText" text="erro">
      <formula>NOT(ISERROR(SEARCH("erro",I74)))</formula>
    </cfRule>
    <cfRule type="cellIs" dxfId="2988" priority="3012" operator="equal">
      <formula>"""erro"""</formula>
    </cfRule>
  </conditionalFormatting>
  <conditionalFormatting sqref="I75">
    <cfRule type="containsText" dxfId="2987" priority="3009" operator="containsText" text="erro">
      <formula>NOT(ISERROR(SEARCH("erro",I75)))</formula>
    </cfRule>
    <cfRule type="cellIs" dxfId="2986" priority="3010" operator="equal">
      <formula>"""erro"""</formula>
    </cfRule>
  </conditionalFormatting>
  <conditionalFormatting sqref="I76">
    <cfRule type="containsText" dxfId="2985" priority="3007" operator="containsText" text="erro">
      <formula>NOT(ISERROR(SEARCH("erro",I76)))</formula>
    </cfRule>
    <cfRule type="cellIs" dxfId="2984" priority="3008" operator="equal">
      <formula>"""erro"""</formula>
    </cfRule>
  </conditionalFormatting>
  <conditionalFormatting sqref="I77">
    <cfRule type="containsText" dxfId="2983" priority="3005" operator="containsText" text="erro">
      <formula>NOT(ISERROR(SEARCH("erro",I77)))</formula>
    </cfRule>
    <cfRule type="cellIs" dxfId="2982" priority="3006" operator="equal">
      <formula>"""erro"""</formula>
    </cfRule>
  </conditionalFormatting>
  <conditionalFormatting sqref="I74">
    <cfRule type="containsText" dxfId="2981" priority="3003" operator="containsText" text="erro">
      <formula>NOT(ISERROR(SEARCH("erro",I74)))</formula>
    </cfRule>
    <cfRule type="cellIs" dxfId="2980" priority="3004" operator="equal">
      <formula>"""erro"""</formula>
    </cfRule>
  </conditionalFormatting>
  <conditionalFormatting sqref="I76">
    <cfRule type="containsText" dxfId="2979" priority="3001" operator="containsText" text="erro">
      <formula>NOT(ISERROR(SEARCH("erro",I76)))</formula>
    </cfRule>
    <cfRule type="cellIs" dxfId="2978" priority="3002" operator="equal">
      <formula>"""erro"""</formula>
    </cfRule>
  </conditionalFormatting>
  <conditionalFormatting sqref="I77">
    <cfRule type="containsText" dxfId="2977" priority="2999" operator="containsText" text="erro">
      <formula>NOT(ISERROR(SEARCH("erro",I77)))</formula>
    </cfRule>
    <cfRule type="cellIs" dxfId="2976" priority="3000" operator="equal">
      <formula>"""erro"""</formula>
    </cfRule>
  </conditionalFormatting>
  <conditionalFormatting sqref="I70">
    <cfRule type="containsText" dxfId="2975" priority="2997" operator="containsText" text="erro">
      <formula>NOT(ISERROR(SEARCH("erro",I70)))</formula>
    </cfRule>
    <cfRule type="cellIs" dxfId="2974" priority="2998" operator="equal">
      <formula>"""erro"""</formula>
    </cfRule>
  </conditionalFormatting>
  <conditionalFormatting sqref="I69">
    <cfRule type="containsText" dxfId="2973" priority="2995" operator="containsText" text="erro">
      <formula>NOT(ISERROR(SEARCH("erro",I69)))</formula>
    </cfRule>
    <cfRule type="cellIs" dxfId="2972" priority="2996" operator="equal">
      <formula>"""erro"""</formula>
    </cfRule>
  </conditionalFormatting>
  <conditionalFormatting sqref="I71">
    <cfRule type="containsText" dxfId="2971" priority="2993" operator="containsText" text="erro">
      <formula>NOT(ISERROR(SEARCH("erro",I71)))</formula>
    </cfRule>
    <cfRule type="cellIs" dxfId="2970" priority="2994" operator="equal">
      <formula>"""erro"""</formula>
    </cfRule>
  </conditionalFormatting>
  <conditionalFormatting sqref="I73">
    <cfRule type="containsText" dxfId="2969" priority="2991" operator="containsText" text="erro">
      <formula>NOT(ISERROR(SEARCH("erro",I73)))</formula>
    </cfRule>
    <cfRule type="cellIs" dxfId="2968" priority="2992" operator="equal">
      <formula>"""erro"""</formula>
    </cfRule>
  </conditionalFormatting>
  <conditionalFormatting sqref="I74">
    <cfRule type="containsText" dxfId="2967" priority="2989" operator="containsText" text="erro">
      <formula>NOT(ISERROR(SEARCH("erro",I74)))</formula>
    </cfRule>
    <cfRule type="cellIs" dxfId="2966" priority="2990" operator="equal">
      <formula>"""erro"""</formula>
    </cfRule>
  </conditionalFormatting>
  <conditionalFormatting sqref="I76">
    <cfRule type="containsText" dxfId="2965" priority="2987" operator="containsText" text="erro">
      <formula>NOT(ISERROR(SEARCH("erro",I76)))</formula>
    </cfRule>
    <cfRule type="cellIs" dxfId="2964" priority="2988" operator="equal">
      <formula>"""erro"""</formula>
    </cfRule>
  </conditionalFormatting>
  <conditionalFormatting sqref="I77">
    <cfRule type="containsText" dxfId="2963" priority="2985" operator="containsText" text="erro">
      <formula>NOT(ISERROR(SEARCH("erro",I77)))</formula>
    </cfRule>
    <cfRule type="cellIs" dxfId="2962" priority="2986" operator="equal">
      <formula>"""erro"""</formula>
    </cfRule>
  </conditionalFormatting>
  <conditionalFormatting sqref="I78">
    <cfRule type="containsText" dxfId="2961" priority="2983" operator="containsText" text="erro">
      <formula>NOT(ISERROR(SEARCH("erro",I78)))</formula>
    </cfRule>
    <cfRule type="cellIs" dxfId="2960" priority="2984" operator="equal">
      <formula>"""erro"""</formula>
    </cfRule>
  </conditionalFormatting>
  <conditionalFormatting sqref="I77">
    <cfRule type="containsText" dxfId="2959" priority="2981" operator="containsText" text="erro">
      <formula>NOT(ISERROR(SEARCH("erro",I77)))</formula>
    </cfRule>
    <cfRule type="cellIs" dxfId="2958" priority="2982" operator="equal">
      <formula>"""erro"""</formula>
    </cfRule>
  </conditionalFormatting>
  <conditionalFormatting sqref="I70">
    <cfRule type="containsText" dxfId="2957" priority="2979" operator="containsText" text="erro">
      <formula>NOT(ISERROR(SEARCH("erro",I70)))</formula>
    </cfRule>
    <cfRule type="cellIs" dxfId="2956" priority="2980" operator="equal">
      <formula>"""erro"""</formula>
    </cfRule>
  </conditionalFormatting>
  <conditionalFormatting sqref="I72">
    <cfRule type="containsText" dxfId="2955" priority="2977" operator="containsText" text="erro">
      <formula>NOT(ISERROR(SEARCH("erro",I72)))</formula>
    </cfRule>
    <cfRule type="cellIs" dxfId="2954" priority="2978" operator="equal">
      <formula>"""erro"""</formula>
    </cfRule>
  </conditionalFormatting>
  <conditionalFormatting sqref="I73">
    <cfRule type="containsText" dxfId="2953" priority="2975" operator="containsText" text="erro">
      <formula>NOT(ISERROR(SEARCH("erro",I73)))</formula>
    </cfRule>
    <cfRule type="cellIs" dxfId="2952" priority="2976" operator="equal">
      <formula>"""erro"""</formula>
    </cfRule>
  </conditionalFormatting>
  <conditionalFormatting sqref="I75">
    <cfRule type="containsText" dxfId="2951" priority="2973" operator="containsText" text="erro">
      <formula>NOT(ISERROR(SEARCH("erro",I75)))</formula>
    </cfRule>
    <cfRule type="cellIs" dxfId="2950" priority="2974" operator="equal">
      <formula>"""erro"""</formula>
    </cfRule>
  </conditionalFormatting>
  <conditionalFormatting sqref="I76">
    <cfRule type="containsText" dxfId="2949" priority="2971" operator="containsText" text="erro">
      <formula>NOT(ISERROR(SEARCH("erro",I76)))</formula>
    </cfRule>
    <cfRule type="cellIs" dxfId="2948" priority="2972" operator="equal">
      <formula>"""erro"""</formula>
    </cfRule>
  </conditionalFormatting>
  <conditionalFormatting sqref="I77">
    <cfRule type="containsText" dxfId="2947" priority="2969" operator="containsText" text="erro">
      <formula>NOT(ISERROR(SEARCH("erro",I77)))</formula>
    </cfRule>
    <cfRule type="cellIs" dxfId="2946" priority="2970" operator="equal">
      <formula>"""erro"""</formula>
    </cfRule>
  </conditionalFormatting>
  <conditionalFormatting sqref="I78">
    <cfRule type="containsText" dxfId="2945" priority="2967" operator="containsText" text="erro">
      <formula>NOT(ISERROR(SEARCH("erro",I78)))</formula>
    </cfRule>
    <cfRule type="cellIs" dxfId="2944" priority="2968" operator="equal">
      <formula>"""erro"""</formula>
    </cfRule>
  </conditionalFormatting>
  <conditionalFormatting sqref="I76">
    <cfRule type="containsText" dxfId="2943" priority="2965" operator="containsText" text="erro">
      <formula>NOT(ISERROR(SEARCH("erro",I76)))</formula>
    </cfRule>
    <cfRule type="cellIs" dxfId="2942" priority="2966" operator="equal">
      <formula>"""erro"""</formula>
    </cfRule>
  </conditionalFormatting>
  <conditionalFormatting sqref="I78">
    <cfRule type="containsText" dxfId="2941" priority="2963" operator="containsText" text="erro">
      <formula>NOT(ISERROR(SEARCH("erro",I78)))</formula>
    </cfRule>
    <cfRule type="cellIs" dxfId="2940" priority="2964" operator="equal">
      <formula>"""erro"""</formula>
    </cfRule>
  </conditionalFormatting>
  <conditionalFormatting sqref="I72">
    <cfRule type="containsText" dxfId="2939" priority="2961" operator="containsText" text="erro">
      <formula>NOT(ISERROR(SEARCH("erro",I72)))</formula>
    </cfRule>
    <cfRule type="cellIs" dxfId="2938" priority="2962" operator="equal">
      <formula>"""erro"""</formula>
    </cfRule>
  </conditionalFormatting>
  <conditionalFormatting sqref="I71">
    <cfRule type="containsText" dxfId="2937" priority="2959" operator="containsText" text="erro">
      <formula>NOT(ISERROR(SEARCH("erro",I71)))</formula>
    </cfRule>
    <cfRule type="cellIs" dxfId="2936" priority="2960" operator="equal">
      <formula>"""erro"""</formula>
    </cfRule>
  </conditionalFormatting>
  <conditionalFormatting sqref="I72">
    <cfRule type="containsText" dxfId="2935" priority="2957" operator="containsText" text="erro">
      <formula>NOT(ISERROR(SEARCH("erro",I72)))</formula>
    </cfRule>
    <cfRule type="cellIs" dxfId="2934" priority="2958" operator="equal">
      <formula>"""erro"""</formula>
    </cfRule>
  </conditionalFormatting>
  <conditionalFormatting sqref="I74">
    <cfRule type="containsText" dxfId="2933" priority="2955" operator="containsText" text="erro">
      <formula>NOT(ISERROR(SEARCH("erro",I74)))</formula>
    </cfRule>
    <cfRule type="cellIs" dxfId="2932" priority="2956" operator="equal">
      <formula>"""erro"""</formula>
    </cfRule>
  </conditionalFormatting>
  <conditionalFormatting sqref="I75">
    <cfRule type="containsText" dxfId="2931" priority="2953" operator="containsText" text="erro">
      <formula>NOT(ISERROR(SEARCH("erro",I75)))</formula>
    </cfRule>
    <cfRule type="cellIs" dxfId="2930" priority="2954" operator="equal">
      <formula>"""erro"""</formula>
    </cfRule>
  </conditionalFormatting>
  <conditionalFormatting sqref="I77">
    <cfRule type="containsText" dxfId="2929" priority="2951" operator="containsText" text="erro">
      <formula>NOT(ISERROR(SEARCH("erro",I77)))</formula>
    </cfRule>
    <cfRule type="cellIs" dxfId="2928" priority="2952" operator="equal">
      <formula>"""erro"""</formula>
    </cfRule>
  </conditionalFormatting>
  <conditionalFormatting sqref="I78">
    <cfRule type="containsText" dxfId="2927" priority="2949" operator="containsText" text="erro">
      <formula>NOT(ISERROR(SEARCH("erro",I78)))</formula>
    </cfRule>
    <cfRule type="cellIs" dxfId="2926" priority="2950" operator="equal">
      <formula>"""erro"""</formula>
    </cfRule>
  </conditionalFormatting>
  <conditionalFormatting sqref="I78">
    <cfRule type="containsText" dxfId="2925" priority="2947" operator="containsText" text="erro">
      <formula>NOT(ISERROR(SEARCH("erro",I78)))</formula>
    </cfRule>
    <cfRule type="cellIs" dxfId="2924" priority="2948" operator="equal">
      <formula>"""erro"""</formula>
    </cfRule>
  </conditionalFormatting>
  <conditionalFormatting sqref="I71">
    <cfRule type="containsText" dxfId="2923" priority="2945" operator="containsText" text="erro">
      <formula>NOT(ISERROR(SEARCH("erro",I71)))</formula>
    </cfRule>
    <cfRule type="cellIs" dxfId="2922" priority="2946" operator="equal">
      <formula>"""erro"""</formula>
    </cfRule>
  </conditionalFormatting>
  <conditionalFormatting sqref="I73">
    <cfRule type="containsText" dxfId="2921" priority="2943" operator="containsText" text="erro">
      <formula>NOT(ISERROR(SEARCH("erro",I73)))</formula>
    </cfRule>
    <cfRule type="cellIs" dxfId="2920" priority="2944" operator="equal">
      <formula>"""erro"""</formula>
    </cfRule>
  </conditionalFormatting>
  <conditionalFormatting sqref="I74">
    <cfRule type="containsText" dxfId="2919" priority="2941" operator="containsText" text="erro">
      <formula>NOT(ISERROR(SEARCH("erro",I74)))</formula>
    </cfRule>
    <cfRule type="cellIs" dxfId="2918" priority="2942" operator="equal">
      <formula>"""erro"""</formula>
    </cfRule>
  </conditionalFormatting>
  <conditionalFormatting sqref="I76">
    <cfRule type="containsText" dxfId="2917" priority="2939" operator="containsText" text="erro">
      <formula>NOT(ISERROR(SEARCH("erro",I76)))</formula>
    </cfRule>
    <cfRule type="cellIs" dxfId="2916" priority="2940" operator="equal">
      <formula>"""erro"""</formula>
    </cfRule>
  </conditionalFormatting>
  <conditionalFormatting sqref="I77">
    <cfRule type="containsText" dxfId="2915" priority="2937" operator="containsText" text="erro">
      <formula>NOT(ISERROR(SEARCH("erro",I77)))</formula>
    </cfRule>
    <cfRule type="cellIs" dxfId="2914" priority="2938" operator="equal">
      <formula>"""erro"""</formula>
    </cfRule>
  </conditionalFormatting>
  <conditionalFormatting sqref="I78">
    <cfRule type="containsText" dxfId="2913" priority="2935" operator="containsText" text="erro">
      <formula>NOT(ISERROR(SEARCH("erro",I78)))</formula>
    </cfRule>
    <cfRule type="cellIs" dxfId="2912" priority="2936" operator="equal">
      <formula>"""erro"""</formula>
    </cfRule>
  </conditionalFormatting>
  <conditionalFormatting sqref="I77">
    <cfRule type="containsText" dxfId="2911" priority="2933" operator="containsText" text="erro">
      <formula>NOT(ISERROR(SEARCH("erro",I77)))</formula>
    </cfRule>
    <cfRule type="cellIs" dxfId="2910" priority="2934" operator="equal">
      <formula>"""erro"""</formula>
    </cfRule>
  </conditionalFormatting>
  <conditionalFormatting sqref="I73">
    <cfRule type="containsText" dxfId="2909" priority="2931" operator="containsText" text="erro">
      <formula>NOT(ISERROR(SEARCH("erro",I73)))</formula>
    </cfRule>
    <cfRule type="cellIs" dxfId="2908" priority="2932" operator="equal">
      <formula>"""erro"""</formula>
    </cfRule>
  </conditionalFormatting>
  <conditionalFormatting sqref="I72">
    <cfRule type="containsText" dxfId="2907" priority="2929" operator="containsText" text="erro">
      <formula>NOT(ISERROR(SEARCH("erro",I72)))</formula>
    </cfRule>
    <cfRule type="cellIs" dxfId="2906" priority="2930" operator="equal">
      <formula>"""erro"""</formula>
    </cfRule>
  </conditionalFormatting>
  <conditionalFormatting sqref="I79">
    <cfRule type="containsText" dxfId="2905" priority="2927" operator="containsText" text="erro">
      <formula>NOT(ISERROR(SEARCH("erro",I79)))</formula>
    </cfRule>
    <cfRule type="cellIs" dxfId="2904" priority="2928" operator="equal">
      <formula>"""erro"""</formula>
    </cfRule>
  </conditionalFormatting>
  <conditionalFormatting sqref="I79">
    <cfRule type="containsText" dxfId="2903" priority="2925" operator="containsText" text="erro">
      <formula>NOT(ISERROR(SEARCH("erro",I79)))</formula>
    </cfRule>
    <cfRule type="cellIs" dxfId="2902" priority="2926" operator="equal">
      <formula>"""erro"""</formula>
    </cfRule>
  </conditionalFormatting>
  <conditionalFormatting sqref="I79">
    <cfRule type="containsText" dxfId="2901" priority="2923" operator="containsText" text="erro">
      <formula>NOT(ISERROR(SEARCH("erro",I79)))</formula>
    </cfRule>
    <cfRule type="cellIs" dxfId="2900" priority="2924" operator="equal">
      <formula>"""erro"""</formula>
    </cfRule>
  </conditionalFormatting>
  <conditionalFormatting sqref="I79">
    <cfRule type="containsText" dxfId="2899" priority="2921" operator="containsText" text="erro">
      <formula>NOT(ISERROR(SEARCH("erro",I79)))</formula>
    </cfRule>
    <cfRule type="cellIs" dxfId="2898" priority="2922" operator="equal">
      <formula>"""erro"""</formula>
    </cfRule>
  </conditionalFormatting>
  <conditionalFormatting sqref="I79">
    <cfRule type="containsText" dxfId="2897" priority="2919" operator="containsText" text="erro">
      <formula>NOT(ISERROR(SEARCH("erro",I79)))</formula>
    </cfRule>
    <cfRule type="cellIs" dxfId="2896" priority="2920" operator="equal">
      <formula>"""erro"""</formula>
    </cfRule>
  </conditionalFormatting>
  <conditionalFormatting sqref="I79">
    <cfRule type="containsText" dxfId="2895" priority="2917" operator="containsText" text="erro">
      <formula>NOT(ISERROR(SEARCH("erro",I79)))</formula>
    </cfRule>
    <cfRule type="cellIs" dxfId="2894" priority="2918" operator="equal">
      <formula>"""erro"""</formula>
    </cfRule>
  </conditionalFormatting>
  <conditionalFormatting sqref="I79">
    <cfRule type="containsText" dxfId="2893" priority="2915" operator="containsText" text="erro">
      <formula>NOT(ISERROR(SEARCH("erro",I79)))</formula>
    </cfRule>
    <cfRule type="cellIs" dxfId="2892" priority="2916" operator="equal">
      <formula>"""erro"""</formula>
    </cfRule>
  </conditionalFormatting>
  <conditionalFormatting sqref="I79">
    <cfRule type="containsText" dxfId="2891" priority="2913" operator="containsText" text="erro">
      <formula>NOT(ISERROR(SEARCH("erro",I79)))</formula>
    </cfRule>
    <cfRule type="cellIs" dxfId="2890" priority="2914" operator="equal">
      <formula>"""erro"""</formula>
    </cfRule>
  </conditionalFormatting>
  <conditionalFormatting sqref="I79">
    <cfRule type="containsText" dxfId="2889" priority="2911" operator="containsText" text="erro">
      <formula>NOT(ISERROR(SEARCH("erro",I79)))</formula>
    </cfRule>
    <cfRule type="cellIs" dxfId="2888" priority="2912" operator="equal">
      <formula>"""erro"""</formula>
    </cfRule>
  </conditionalFormatting>
  <conditionalFormatting sqref="I79">
    <cfRule type="containsText" dxfId="2887" priority="2909" operator="containsText" text="erro">
      <formula>NOT(ISERROR(SEARCH("erro",I79)))</formula>
    </cfRule>
    <cfRule type="cellIs" dxfId="2886" priority="2910" operator="equal">
      <formula>"""erro"""</formula>
    </cfRule>
  </conditionalFormatting>
  <conditionalFormatting sqref="I79">
    <cfRule type="containsText" dxfId="2885" priority="2907" operator="containsText" text="erro">
      <formula>NOT(ISERROR(SEARCH("erro",I79)))</formula>
    </cfRule>
    <cfRule type="cellIs" dxfId="2884" priority="2908" operator="equal">
      <formula>"""erro"""</formula>
    </cfRule>
  </conditionalFormatting>
  <conditionalFormatting sqref="I79">
    <cfRule type="containsText" dxfId="2883" priority="2905" operator="containsText" text="erro">
      <formula>NOT(ISERROR(SEARCH("erro",I79)))</formula>
    </cfRule>
    <cfRule type="cellIs" dxfId="2882" priority="2906" operator="equal">
      <formula>"""erro"""</formula>
    </cfRule>
  </conditionalFormatting>
  <conditionalFormatting sqref="I79">
    <cfRule type="containsText" dxfId="2881" priority="2903" operator="containsText" text="erro">
      <formula>NOT(ISERROR(SEARCH("erro",I79)))</formula>
    </cfRule>
    <cfRule type="cellIs" dxfId="2880" priority="2904" operator="equal">
      <formula>"""erro"""</formula>
    </cfRule>
  </conditionalFormatting>
  <conditionalFormatting sqref="I79">
    <cfRule type="containsText" dxfId="2879" priority="2901" operator="containsText" text="erro">
      <formula>NOT(ISERROR(SEARCH("erro",I79)))</formula>
    </cfRule>
    <cfRule type="cellIs" dxfId="2878" priority="2902" operator="equal">
      <formula>"""erro"""</formula>
    </cfRule>
  </conditionalFormatting>
  <conditionalFormatting sqref="I79">
    <cfRule type="containsText" dxfId="2877" priority="2899" operator="containsText" text="erro">
      <formula>NOT(ISERROR(SEARCH("erro",I79)))</formula>
    </cfRule>
    <cfRule type="cellIs" dxfId="2876" priority="2900" operator="equal">
      <formula>"""erro"""</formula>
    </cfRule>
  </conditionalFormatting>
  <conditionalFormatting sqref="I79">
    <cfRule type="containsText" dxfId="2875" priority="2897" operator="containsText" text="erro">
      <formula>NOT(ISERROR(SEARCH("erro",I79)))</formula>
    </cfRule>
    <cfRule type="cellIs" dxfId="2874" priority="2898" operator="equal">
      <formula>"""erro"""</formula>
    </cfRule>
  </conditionalFormatting>
  <conditionalFormatting sqref="I79">
    <cfRule type="containsText" dxfId="2873" priority="2895" operator="containsText" text="erro">
      <formula>NOT(ISERROR(SEARCH("erro",I79)))</formula>
    </cfRule>
    <cfRule type="cellIs" dxfId="2872" priority="2896" operator="equal">
      <formula>"""erro"""</formula>
    </cfRule>
  </conditionalFormatting>
  <conditionalFormatting sqref="I79">
    <cfRule type="containsText" dxfId="2871" priority="2893" operator="containsText" text="erro">
      <formula>NOT(ISERROR(SEARCH("erro",I79)))</formula>
    </cfRule>
    <cfRule type="cellIs" dxfId="2870" priority="2894" operator="equal">
      <formula>"""erro"""</formula>
    </cfRule>
  </conditionalFormatting>
  <conditionalFormatting sqref="I79">
    <cfRule type="containsText" dxfId="2869" priority="2891" operator="containsText" text="erro">
      <formula>NOT(ISERROR(SEARCH("erro",I79)))</formula>
    </cfRule>
    <cfRule type="cellIs" dxfId="2868" priority="2892" operator="equal">
      <formula>"""erro"""</formula>
    </cfRule>
  </conditionalFormatting>
  <conditionalFormatting sqref="I79">
    <cfRule type="containsText" dxfId="2867" priority="2889" operator="containsText" text="erro">
      <formula>NOT(ISERROR(SEARCH("erro",I79)))</formula>
    </cfRule>
    <cfRule type="cellIs" dxfId="2866" priority="2890" operator="equal">
      <formula>"""erro"""</formula>
    </cfRule>
  </conditionalFormatting>
  <conditionalFormatting sqref="I79">
    <cfRule type="containsText" dxfId="2865" priority="2887" operator="containsText" text="erro">
      <formula>NOT(ISERROR(SEARCH("erro",I79)))</formula>
    </cfRule>
    <cfRule type="cellIs" dxfId="2864" priority="2888" operator="equal">
      <formula>"""erro"""</formula>
    </cfRule>
  </conditionalFormatting>
  <conditionalFormatting sqref="I79">
    <cfRule type="containsText" dxfId="2863" priority="2885" operator="containsText" text="erro">
      <formula>NOT(ISERROR(SEARCH("erro",I79)))</formula>
    </cfRule>
    <cfRule type="cellIs" dxfId="2862" priority="2886" operator="equal">
      <formula>"""erro"""</formula>
    </cfRule>
  </conditionalFormatting>
  <conditionalFormatting sqref="I79">
    <cfRule type="containsText" dxfId="2861" priority="2883" operator="containsText" text="erro">
      <formula>NOT(ISERROR(SEARCH("erro",I79)))</formula>
    </cfRule>
    <cfRule type="cellIs" dxfId="2860" priority="2884" operator="equal">
      <formula>"""erro"""</formula>
    </cfRule>
  </conditionalFormatting>
  <conditionalFormatting sqref="I79">
    <cfRule type="containsText" dxfId="2859" priority="2881" operator="containsText" text="erro">
      <formula>NOT(ISERROR(SEARCH("erro",I79)))</formula>
    </cfRule>
    <cfRule type="cellIs" dxfId="2858" priority="2882" operator="equal">
      <formula>"""erro"""</formula>
    </cfRule>
  </conditionalFormatting>
  <conditionalFormatting sqref="I79">
    <cfRule type="containsText" dxfId="2857" priority="2879" operator="containsText" text="erro">
      <formula>NOT(ISERROR(SEARCH("erro",I79)))</formula>
    </cfRule>
    <cfRule type="cellIs" dxfId="2856" priority="2880" operator="equal">
      <formula>"""erro"""</formula>
    </cfRule>
  </conditionalFormatting>
  <conditionalFormatting sqref="I79">
    <cfRule type="containsText" dxfId="2855" priority="2877" operator="containsText" text="erro">
      <formula>NOT(ISERROR(SEARCH("erro",I79)))</formula>
    </cfRule>
    <cfRule type="cellIs" dxfId="2854" priority="2878" operator="equal">
      <formula>"""erro"""</formula>
    </cfRule>
  </conditionalFormatting>
  <conditionalFormatting sqref="I79">
    <cfRule type="containsText" dxfId="2853" priority="2875" operator="containsText" text="erro">
      <formula>NOT(ISERROR(SEARCH("erro",I79)))</formula>
    </cfRule>
    <cfRule type="cellIs" dxfId="2852" priority="2876" operator="equal">
      <formula>"""erro"""</formula>
    </cfRule>
  </conditionalFormatting>
  <conditionalFormatting sqref="I79">
    <cfRule type="containsText" dxfId="2851" priority="2873" operator="containsText" text="erro">
      <formula>NOT(ISERROR(SEARCH("erro",I79)))</formula>
    </cfRule>
    <cfRule type="cellIs" dxfId="2850" priority="2874" operator="equal">
      <formula>"""erro"""</formula>
    </cfRule>
  </conditionalFormatting>
  <conditionalFormatting sqref="I79">
    <cfRule type="containsText" dxfId="2849" priority="2871" operator="containsText" text="erro">
      <formula>NOT(ISERROR(SEARCH("erro",I79)))</formula>
    </cfRule>
    <cfRule type="cellIs" dxfId="2848" priority="2872" operator="equal">
      <formula>"""erro"""</formula>
    </cfRule>
  </conditionalFormatting>
  <conditionalFormatting sqref="I79">
    <cfRule type="containsText" dxfId="2847" priority="2869" operator="containsText" text="erro">
      <formula>NOT(ISERROR(SEARCH("erro",I79)))</formula>
    </cfRule>
    <cfRule type="cellIs" dxfId="2846" priority="2870" operator="equal">
      <formula>"""erro"""</formula>
    </cfRule>
  </conditionalFormatting>
  <conditionalFormatting sqref="I79">
    <cfRule type="containsText" dxfId="2845" priority="2867" operator="containsText" text="erro">
      <formula>NOT(ISERROR(SEARCH("erro",I79)))</formula>
    </cfRule>
    <cfRule type="cellIs" dxfId="2844" priority="2868" operator="equal">
      <formula>"""erro"""</formula>
    </cfRule>
  </conditionalFormatting>
  <conditionalFormatting sqref="I79">
    <cfRule type="containsText" dxfId="2843" priority="2865" operator="containsText" text="erro">
      <formula>NOT(ISERROR(SEARCH("erro",I79)))</formula>
    </cfRule>
    <cfRule type="cellIs" dxfId="2842" priority="2866" operator="equal">
      <formula>"""erro"""</formula>
    </cfRule>
  </conditionalFormatting>
  <conditionalFormatting sqref="I79">
    <cfRule type="containsText" dxfId="2841" priority="2863" operator="containsText" text="erro">
      <formula>NOT(ISERROR(SEARCH("erro",I79)))</formula>
    </cfRule>
    <cfRule type="cellIs" dxfId="2840" priority="2864" operator="equal">
      <formula>"""erro"""</formula>
    </cfRule>
  </conditionalFormatting>
  <conditionalFormatting sqref="I79">
    <cfRule type="containsText" dxfId="2839" priority="2861" operator="containsText" text="erro">
      <formula>NOT(ISERROR(SEARCH("erro",I79)))</formula>
    </cfRule>
    <cfRule type="cellIs" dxfId="2838" priority="2862" operator="equal">
      <formula>"""erro"""</formula>
    </cfRule>
  </conditionalFormatting>
  <conditionalFormatting sqref="I79">
    <cfRule type="containsText" dxfId="2837" priority="2859" operator="containsText" text="erro">
      <formula>NOT(ISERROR(SEARCH("erro",I79)))</formula>
    </cfRule>
    <cfRule type="cellIs" dxfId="2836" priority="2860" operator="equal">
      <formula>"""erro"""</formula>
    </cfRule>
  </conditionalFormatting>
  <conditionalFormatting sqref="I79">
    <cfRule type="containsText" dxfId="2835" priority="2857" operator="containsText" text="erro">
      <formula>NOT(ISERROR(SEARCH("erro",I79)))</formula>
    </cfRule>
    <cfRule type="cellIs" dxfId="2834" priority="2858" operator="equal">
      <formula>"""erro"""</formula>
    </cfRule>
  </conditionalFormatting>
  <conditionalFormatting sqref="I79">
    <cfRule type="containsText" dxfId="2833" priority="2855" operator="containsText" text="erro">
      <formula>NOT(ISERROR(SEARCH("erro",I79)))</formula>
    </cfRule>
    <cfRule type="cellIs" dxfId="2832" priority="2856" operator="equal">
      <formula>"""erro"""</formula>
    </cfRule>
  </conditionalFormatting>
  <conditionalFormatting sqref="I79">
    <cfRule type="containsText" dxfId="2831" priority="2853" operator="containsText" text="erro">
      <formula>NOT(ISERROR(SEARCH("erro",I79)))</formula>
    </cfRule>
    <cfRule type="cellIs" dxfId="2830" priority="2854" operator="equal">
      <formula>"""erro"""</formula>
    </cfRule>
  </conditionalFormatting>
  <conditionalFormatting sqref="I79">
    <cfRule type="containsText" dxfId="2829" priority="2851" operator="containsText" text="erro">
      <formula>NOT(ISERROR(SEARCH("erro",I79)))</formula>
    </cfRule>
    <cfRule type="cellIs" dxfId="2828" priority="2852" operator="equal">
      <formula>"""erro"""</formula>
    </cfRule>
  </conditionalFormatting>
  <conditionalFormatting sqref="I79">
    <cfRule type="containsText" dxfId="2827" priority="2849" operator="containsText" text="erro">
      <formula>NOT(ISERROR(SEARCH("erro",I79)))</formula>
    </cfRule>
    <cfRule type="cellIs" dxfId="2826" priority="2850" operator="equal">
      <formula>"""erro"""</formula>
    </cfRule>
  </conditionalFormatting>
  <conditionalFormatting sqref="I79">
    <cfRule type="containsText" dxfId="2825" priority="2847" operator="containsText" text="erro">
      <formula>NOT(ISERROR(SEARCH("erro",I79)))</formula>
    </cfRule>
    <cfRule type="cellIs" dxfId="2824" priority="2848" operator="equal">
      <formula>"""erro"""</formula>
    </cfRule>
  </conditionalFormatting>
  <conditionalFormatting sqref="I79">
    <cfRule type="containsText" dxfId="2823" priority="2845" operator="containsText" text="erro">
      <formula>NOT(ISERROR(SEARCH("erro",I79)))</formula>
    </cfRule>
    <cfRule type="cellIs" dxfId="2822" priority="2846" operator="equal">
      <formula>"""erro"""</formula>
    </cfRule>
  </conditionalFormatting>
  <conditionalFormatting sqref="I79">
    <cfRule type="containsText" dxfId="2821" priority="2843" operator="containsText" text="erro">
      <formula>NOT(ISERROR(SEARCH("erro",I79)))</formula>
    </cfRule>
    <cfRule type="cellIs" dxfId="2820" priority="2844" operator="equal">
      <formula>"""erro"""</formula>
    </cfRule>
  </conditionalFormatting>
  <conditionalFormatting sqref="I79">
    <cfRule type="containsText" dxfId="2819" priority="2841" operator="containsText" text="erro">
      <formula>NOT(ISERROR(SEARCH("erro",I79)))</formula>
    </cfRule>
    <cfRule type="cellIs" dxfId="2818" priority="2842" operator="equal">
      <formula>"""erro"""</formula>
    </cfRule>
  </conditionalFormatting>
  <conditionalFormatting sqref="I79">
    <cfRule type="containsText" dxfId="2817" priority="2839" operator="containsText" text="erro">
      <formula>NOT(ISERROR(SEARCH("erro",I79)))</formula>
    </cfRule>
    <cfRule type="cellIs" dxfId="2816" priority="2840" operator="equal">
      <formula>"""erro"""</formula>
    </cfRule>
  </conditionalFormatting>
  <conditionalFormatting sqref="I79">
    <cfRule type="containsText" dxfId="2815" priority="2837" operator="containsText" text="erro">
      <formula>NOT(ISERROR(SEARCH("erro",I79)))</formula>
    </cfRule>
    <cfRule type="cellIs" dxfId="2814" priority="2838" operator="equal">
      <formula>"""erro"""</formula>
    </cfRule>
  </conditionalFormatting>
  <conditionalFormatting sqref="I80">
    <cfRule type="containsText" dxfId="2813" priority="2835" operator="containsText" text="erro">
      <formula>NOT(ISERROR(SEARCH("erro",I80)))</formula>
    </cfRule>
    <cfRule type="cellIs" dxfId="2812" priority="2836" operator="equal">
      <formula>"""erro"""</formula>
    </cfRule>
  </conditionalFormatting>
  <conditionalFormatting sqref="I80">
    <cfRule type="containsText" dxfId="2811" priority="2833" operator="containsText" text="erro">
      <formula>NOT(ISERROR(SEARCH("erro",I80)))</formula>
    </cfRule>
    <cfRule type="cellIs" dxfId="2810" priority="2834" operator="equal">
      <formula>"""erro"""</formula>
    </cfRule>
  </conditionalFormatting>
  <conditionalFormatting sqref="I80">
    <cfRule type="containsText" dxfId="2809" priority="2831" operator="containsText" text="erro">
      <formula>NOT(ISERROR(SEARCH("erro",I80)))</formula>
    </cfRule>
    <cfRule type="cellIs" dxfId="2808" priority="2832" operator="equal">
      <formula>"""erro"""</formula>
    </cfRule>
  </conditionalFormatting>
  <conditionalFormatting sqref="I80">
    <cfRule type="containsText" dxfId="2807" priority="2829" operator="containsText" text="erro">
      <formula>NOT(ISERROR(SEARCH("erro",I80)))</formula>
    </cfRule>
    <cfRule type="cellIs" dxfId="2806" priority="2830" operator="equal">
      <formula>"""erro"""</formula>
    </cfRule>
  </conditionalFormatting>
  <conditionalFormatting sqref="I80">
    <cfRule type="containsText" dxfId="2805" priority="2827" operator="containsText" text="erro">
      <formula>NOT(ISERROR(SEARCH("erro",I80)))</formula>
    </cfRule>
    <cfRule type="cellIs" dxfId="2804" priority="2828" operator="equal">
      <formula>"""erro"""</formula>
    </cfRule>
  </conditionalFormatting>
  <conditionalFormatting sqref="I80">
    <cfRule type="containsText" dxfId="2803" priority="2825" operator="containsText" text="erro">
      <formula>NOT(ISERROR(SEARCH("erro",I80)))</formula>
    </cfRule>
    <cfRule type="cellIs" dxfId="2802" priority="2826" operator="equal">
      <formula>"""erro"""</formula>
    </cfRule>
  </conditionalFormatting>
  <conditionalFormatting sqref="I80">
    <cfRule type="containsText" dxfId="2801" priority="2823" operator="containsText" text="erro">
      <formula>NOT(ISERROR(SEARCH("erro",I80)))</formula>
    </cfRule>
    <cfRule type="cellIs" dxfId="2800" priority="2824" operator="equal">
      <formula>"""erro"""</formula>
    </cfRule>
  </conditionalFormatting>
  <conditionalFormatting sqref="I80">
    <cfRule type="containsText" dxfId="2799" priority="2821" operator="containsText" text="erro">
      <formula>NOT(ISERROR(SEARCH("erro",I80)))</formula>
    </cfRule>
    <cfRule type="cellIs" dxfId="2798" priority="2822" operator="equal">
      <formula>"""erro"""</formula>
    </cfRule>
  </conditionalFormatting>
  <conditionalFormatting sqref="I80">
    <cfRule type="containsText" dxfId="2797" priority="2819" operator="containsText" text="erro">
      <formula>NOT(ISERROR(SEARCH("erro",I80)))</formula>
    </cfRule>
    <cfRule type="cellIs" dxfId="2796" priority="2820" operator="equal">
      <formula>"""erro"""</formula>
    </cfRule>
  </conditionalFormatting>
  <conditionalFormatting sqref="I80">
    <cfRule type="containsText" dxfId="2795" priority="2817" operator="containsText" text="erro">
      <formula>NOT(ISERROR(SEARCH("erro",I80)))</formula>
    </cfRule>
    <cfRule type="cellIs" dxfId="2794" priority="2818" operator="equal">
      <formula>"""erro"""</formula>
    </cfRule>
  </conditionalFormatting>
  <conditionalFormatting sqref="I80">
    <cfRule type="containsText" dxfId="2793" priority="2815" operator="containsText" text="erro">
      <formula>NOT(ISERROR(SEARCH("erro",I80)))</formula>
    </cfRule>
    <cfRule type="cellIs" dxfId="2792" priority="2816" operator="equal">
      <formula>"""erro"""</formula>
    </cfRule>
  </conditionalFormatting>
  <conditionalFormatting sqref="I80">
    <cfRule type="containsText" dxfId="2791" priority="2813" operator="containsText" text="erro">
      <formula>NOT(ISERROR(SEARCH("erro",I80)))</formula>
    </cfRule>
    <cfRule type="cellIs" dxfId="2790" priority="2814" operator="equal">
      <formula>"""erro"""</formula>
    </cfRule>
  </conditionalFormatting>
  <conditionalFormatting sqref="I80">
    <cfRule type="containsText" dxfId="2789" priority="2811" operator="containsText" text="erro">
      <formula>NOT(ISERROR(SEARCH("erro",I80)))</formula>
    </cfRule>
    <cfRule type="cellIs" dxfId="2788" priority="2812" operator="equal">
      <formula>"""erro"""</formula>
    </cfRule>
  </conditionalFormatting>
  <conditionalFormatting sqref="I80">
    <cfRule type="containsText" dxfId="2787" priority="2809" operator="containsText" text="erro">
      <formula>NOT(ISERROR(SEARCH("erro",I80)))</formula>
    </cfRule>
    <cfRule type="cellIs" dxfId="2786" priority="2810" operator="equal">
      <formula>"""erro"""</formula>
    </cfRule>
  </conditionalFormatting>
  <conditionalFormatting sqref="I80">
    <cfRule type="containsText" dxfId="2785" priority="2807" operator="containsText" text="erro">
      <formula>NOT(ISERROR(SEARCH("erro",I80)))</formula>
    </cfRule>
    <cfRule type="cellIs" dxfId="2784" priority="2808" operator="equal">
      <formula>"""erro"""</formula>
    </cfRule>
  </conditionalFormatting>
  <conditionalFormatting sqref="I80">
    <cfRule type="containsText" dxfId="2783" priority="2805" operator="containsText" text="erro">
      <formula>NOT(ISERROR(SEARCH("erro",I80)))</formula>
    </cfRule>
    <cfRule type="cellIs" dxfId="2782" priority="2806" operator="equal">
      <formula>"""erro"""</formula>
    </cfRule>
  </conditionalFormatting>
  <conditionalFormatting sqref="I80">
    <cfRule type="containsText" dxfId="2781" priority="2803" operator="containsText" text="erro">
      <formula>NOT(ISERROR(SEARCH("erro",I80)))</formula>
    </cfRule>
    <cfRule type="cellIs" dxfId="2780" priority="2804" operator="equal">
      <formula>"""erro"""</formula>
    </cfRule>
  </conditionalFormatting>
  <conditionalFormatting sqref="I80">
    <cfRule type="containsText" dxfId="2779" priority="2801" operator="containsText" text="erro">
      <formula>NOT(ISERROR(SEARCH("erro",I80)))</formula>
    </cfRule>
    <cfRule type="cellIs" dxfId="2778" priority="2802" operator="equal">
      <formula>"""erro"""</formula>
    </cfRule>
  </conditionalFormatting>
  <conditionalFormatting sqref="I80">
    <cfRule type="containsText" dxfId="2777" priority="2799" operator="containsText" text="erro">
      <formula>NOT(ISERROR(SEARCH("erro",I80)))</formula>
    </cfRule>
    <cfRule type="cellIs" dxfId="2776" priority="2800" operator="equal">
      <formula>"""erro"""</formula>
    </cfRule>
  </conditionalFormatting>
  <conditionalFormatting sqref="I80">
    <cfRule type="containsText" dxfId="2775" priority="2797" operator="containsText" text="erro">
      <formula>NOT(ISERROR(SEARCH("erro",I80)))</formula>
    </cfRule>
    <cfRule type="cellIs" dxfId="2774" priority="2798" operator="equal">
      <formula>"""erro"""</formula>
    </cfRule>
  </conditionalFormatting>
  <conditionalFormatting sqref="I80">
    <cfRule type="containsText" dxfId="2773" priority="2795" operator="containsText" text="erro">
      <formula>NOT(ISERROR(SEARCH("erro",I80)))</formula>
    </cfRule>
    <cfRule type="cellIs" dxfId="2772" priority="2796" operator="equal">
      <formula>"""erro"""</formula>
    </cfRule>
  </conditionalFormatting>
  <conditionalFormatting sqref="I80">
    <cfRule type="containsText" dxfId="2771" priority="2793" operator="containsText" text="erro">
      <formula>NOT(ISERROR(SEARCH("erro",I80)))</formula>
    </cfRule>
    <cfRule type="cellIs" dxfId="2770" priority="2794" operator="equal">
      <formula>"""erro"""</formula>
    </cfRule>
  </conditionalFormatting>
  <conditionalFormatting sqref="I80">
    <cfRule type="containsText" dxfId="2769" priority="2791" operator="containsText" text="erro">
      <formula>NOT(ISERROR(SEARCH("erro",I80)))</formula>
    </cfRule>
    <cfRule type="cellIs" dxfId="2768" priority="2792" operator="equal">
      <formula>"""erro"""</formula>
    </cfRule>
  </conditionalFormatting>
  <conditionalFormatting sqref="I80">
    <cfRule type="containsText" dxfId="2767" priority="2789" operator="containsText" text="erro">
      <formula>NOT(ISERROR(SEARCH("erro",I80)))</formula>
    </cfRule>
    <cfRule type="cellIs" dxfId="2766" priority="2790" operator="equal">
      <formula>"""erro"""</formula>
    </cfRule>
  </conditionalFormatting>
  <conditionalFormatting sqref="I80">
    <cfRule type="containsText" dxfId="2765" priority="2787" operator="containsText" text="erro">
      <formula>NOT(ISERROR(SEARCH("erro",I80)))</formula>
    </cfRule>
    <cfRule type="cellIs" dxfId="2764" priority="2788" operator="equal">
      <formula>"""erro"""</formula>
    </cfRule>
  </conditionalFormatting>
  <conditionalFormatting sqref="I80">
    <cfRule type="containsText" dxfId="2763" priority="2785" operator="containsText" text="erro">
      <formula>NOT(ISERROR(SEARCH("erro",I80)))</formula>
    </cfRule>
    <cfRule type="cellIs" dxfId="2762" priority="2786" operator="equal">
      <formula>"""erro"""</formula>
    </cfRule>
  </conditionalFormatting>
  <conditionalFormatting sqref="I80">
    <cfRule type="containsText" dxfId="2761" priority="2783" operator="containsText" text="erro">
      <formula>NOT(ISERROR(SEARCH("erro",I80)))</formula>
    </cfRule>
    <cfRule type="cellIs" dxfId="2760" priority="2784" operator="equal">
      <formula>"""erro"""</formula>
    </cfRule>
  </conditionalFormatting>
  <conditionalFormatting sqref="I80">
    <cfRule type="containsText" dxfId="2759" priority="2781" operator="containsText" text="erro">
      <formula>NOT(ISERROR(SEARCH("erro",I80)))</formula>
    </cfRule>
    <cfRule type="cellIs" dxfId="2758" priority="2782" operator="equal">
      <formula>"""erro"""</formula>
    </cfRule>
  </conditionalFormatting>
  <conditionalFormatting sqref="I80">
    <cfRule type="containsText" dxfId="2757" priority="2779" operator="containsText" text="erro">
      <formula>NOT(ISERROR(SEARCH("erro",I80)))</formula>
    </cfRule>
    <cfRule type="cellIs" dxfId="2756" priority="2780" operator="equal">
      <formula>"""erro"""</formula>
    </cfRule>
  </conditionalFormatting>
  <conditionalFormatting sqref="I80">
    <cfRule type="containsText" dxfId="2755" priority="2777" operator="containsText" text="erro">
      <formula>NOT(ISERROR(SEARCH("erro",I80)))</formula>
    </cfRule>
    <cfRule type="cellIs" dxfId="2754" priority="2778" operator="equal">
      <formula>"""erro"""</formula>
    </cfRule>
  </conditionalFormatting>
  <conditionalFormatting sqref="I80">
    <cfRule type="containsText" dxfId="2753" priority="2775" operator="containsText" text="erro">
      <formula>NOT(ISERROR(SEARCH("erro",I80)))</formula>
    </cfRule>
    <cfRule type="cellIs" dxfId="2752" priority="2776" operator="equal">
      <formula>"""erro"""</formula>
    </cfRule>
  </conditionalFormatting>
  <conditionalFormatting sqref="I80">
    <cfRule type="containsText" dxfId="2751" priority="2773" operator="containsText" text="erro">
      <formula>NOT(ISERROR(SEARCH("erro",I80)))</formula>
    </cfRule>
    <cfRule type="cellIs" dxfId="2750" priority="2774" operator="equal">
      <formula>"""erro"""</formula>
    </cfRule>
  </conditionalFormatting>
  <conditionalFormatting sqref="I80">
    <cfRule type="containsText" dxfId="2749" priority="2771" operator="containsText" text="erro">
      <formula>NOT(ISERROR(SEARCH("erro",I80)))</formula>
    </cfRule>
    <cfRule type="cellIs" dxfId="2748" priority="2772" operator="equal">
      <formula>"""erro"""</formula>
    </cfRule>
  </conditionalFormatting>
  <conditionalFormatting sqref="I80">
    <cfRule type="containsText" dxfId="2747" priority="2769" operator="containsText" text="erro">
      <formula>NOT(ISERROR(SEARCH("erro",I80)))</formula>
    </cfRule>
    <cfRule type="cellIs" dxfId="2746" priority="2770" operator="equal">
      <formula>"""erro"""</formula>
    </cfRule>
  </conditionalFormatting>
  <conditionalFormatting sqref="I80">
    <cfRule type="containsText" dxfId="2745" priority="2767" operator="containsText" text="erro">
      <formula>NOT(ISERROR(SEARCH("erro",I80)))</formula>
    </cfRule>
    <cfRule type="cellIs" dxfId="2744" priority="2768" operator="equal">
      <formula>"""erro"""</formula>
    </cfRule>
  </conditionalFormatting>
  <conditionalFormatting sqref="I80">
    <cfRule type="containsText" dxfId="2743" priority="2765" operator="containsText" text="erro">
      <formula>NOT(ISERROR(SEARCH("erro",I80)))</formula>
    </cfRule>
    <cfRule type="cellIs" dxfId="2742" priority="2766" operator="equal">
      <formula>"""erro"""</formula>
    </cfRule>
  </conditionalFormatting>
  <conditionalFormatting sqref="I80">
    <cfRule type="containsText" dxfId="2741" priority="2763" operator="containsText" text="erro">
      <formula>NOT(ISERROR(SEARCH("erro",I80)))</formula>
    </cfRule>
    <cfRule type="cellIs" dxfId="2740" priority="2764" operator="equal">
      <formula>"""erro"""</formula>
    </cfRule>
  </conditionalFormatting>
  <conditionalFormatting sqref="I80">
    <cfRule type="containsText" dxfId="2739" priority="2761" operator="containsText" text="erro">
      <formula>NOT(ISERROR(SEARCH("erro",I80)))</formula>
    </cfRule>
    <cfRule type="cellIs" dxfId="2738" priority="2762" operator="equal">
      <formula>"""erro"""</formula>
    </cfRule>
  </conditionalFormatting>
  <conditionalFormatting sqref="I80">
    <cfRule type="containsText" dxfId="2737" priority="2759" operator="containsText" text="erro">
      <formula>NOT(ISERROR(SEARCH("erro",I80)))</formula>
    </cfRule>
    <cfRule type="cellIs" dxfId="2736" priority="2760" operator="equal">
      <formula>"""erro"""</formula>
    </cfRule>
  </conditionalFormatting>
  <conditionalFormatting sqref="I80">
    <cfRule type="containsText" dxfId="2735" priority="2757" operator="containsText" text="erro">
      <formula>NOT(ISERROR(SEARCH("erro",I80)))</formula>
    </cfRule>
    <cfRule type="cellIs" dxfId="2734" priority="2758" operator="equal">
      <formula>"""erro"""</formula>
    </cfRule>
  </conditionalFormatting>
  <conditionalFormatting sqref="I80">
    <cfRule type="containsText" dxfId="2733" priority="2755" operator="containsText" text="erro">
      <formula>NOT(ISERROR(SEARCH("erro",I80)))</formula>
    </cfRule>
    <cfRule type="cellIs" dxfId="2732" priority="2756" operator="equal">
      <formula>"""erro"""</formula>
    </cfRule>
  </conditionalFormatting>
  <conditionalFormatting sqref="I80">
    <cfRule type="containsText" dxfId="2731" priority="2753" operator="containsText" text="erro">
      <formula>NOT(ISERROR(SEARCH("erro",I80)))</formula>
    </cfRule>
    <cfRule type="cellIs" dxfId="2730" priority="2754" operator="equal">
      <formula>"""erro"""</formula>
    </cfRule>
  </conditionalFormatting>
  <conditionalFormatting sqref="I80">
    <cfRule type="containsText" dxfId="2729" priority="2751" operator="containsText" text="erro">
      <formula>NOT(ISERROR(SEARCH("erro",I80)))</formula>
    </cfRule>
    <cfRule type="cellIs" dxfId="2728" priority="2752" operator="equal">
      <formula>"""erro"""</formula>
    </cfRule>
  </conditionalFormatting>
  <conditionalFormatting sqref="I80">
    <cfRule type="containsText" dxfId="2727" priority="2749" operator="containsText" text="erro">
      <formula>NOT(ISERROR(SEARCH("erro",I80)))</formula>
    </cfRule>
    <cfRule type="cellIs" dxfId="2726" priority="2750" operator="equal">
      <formula>"""erro"""</formula>
    </cfRule>
  </conditionalFormatting>
  <conditionalFormatting sqref="I80">
    <cfRule type="containsText" dxfId="2725" priority="2747" operator="containsText" text="erro">
      <formula>NOT(ISERROR(SEARCH("erro",I80)))</formula>
    </cfRule>
    <cfRule type="cellIs" dxfId="2724" priority="2748" operator="equal">
      <formula>"""erro"""</formula>
    </cfRule>
  </conditionalFormatting>
  <conditionalFormatting sqref="I80">
    <cfRule type="containsText" dxfId="2723" priority="2745" operator="containsText" text="erro">
      <formula>NOT(ISERROR(SEARCH("erro",I80)))</formula>
    </cfRule>
    <cfRule type="cellIs" dxfId="2722" priority="2746" operator="equal">
      <formula>"""erro"""</formula>
    </cfRule>
  </conditionalFormatting>
  <conditionalFormatting sqref="I80">
    <cfRule type="containsText" dxfId="2721" priority="2743" operator="containsText" text="erro">
      <formula>NOT(ISERROR(SEARCH("erro",I80)))</formula>
    </cfRule>
    <cfRule type="cellIs" dxfId="2720" priority="2744" operator="equal">
      <formula>"""erro"""</formula>
    </cfRule>
  </conditionalFormatting>
  <conditionalFormatting sqref="I80">
    <cfRule type="containsText" dxfId="2719" priority="2741" operator="containsText" text="erro">
      <formula>NOT(ISERROR(SEARCH("erro",I80)))</formula>
    </cfRule>
    <cfRule type="cellIs" dxfId="2718" priority="2742" operator="equal">
      <formula>"""erro"""</formula>
    </cfRule>
  </conditionalFormatting>
  <conditionalFormatting sqref="I80">
    <cfRule type="containsText" dxfId="2717" priority="2739" operator="containsText" text="erro">
      <formula>NOT(ISERROR(SEARCH("erro",I80)))</formula>
    </cfRule>
    <cfRule type="cellIs" dxfId="2716" priority="2740" operator="equal">
      <formula>"""erro"""</formula>
    </cfRule>
  </conditionalFormatting>
  <conditionalFormatting sqref="I80">
    <cfRule type="containsText" dxfId="2715" priority="2737" operator="containsText" text="erro">
      <formula>NOT(ISERROR(SEARCH("erro",I80)))</formula>
    </cfRule>
    <cfRule type="cellIs" dxfId="2714" priority="2738" operator="equal">
      <formula>"""erro"""</formula>
    </cfRule>
  </conditionalFormatting>
  <conditionalFormatting sqref="I80">
    <cfRule type="containsText" dxfId="2713" priority="2735" operator="containsText" text="erro">
      <formula>NOT(ISERROR(SEARCH("erro",I80)))</formula>
    </cfRule>
    <cfRule type="cellIs" dxfId="2712" priority="2736" operator="equal">
      <formula>"""erro"""</formula>
    </cfRule>
  </conditionalFormatting>
  <conditionalFormatting sqref="I80">
    <cfRule type="containsText" dxfId="2711" priority="2733" operator="containsText" text="erro">
      <formula>NOT(ISERROR(SEARCH("erro",I80)))</formula>
    </cfRule>
    <cfRule type="cellIs" dxfId="2710" priority="2734" operator="equal">
      <formula>"""erro"""</formula>
    </cfRule>
  </conditionalFormatting>
  <conditionalFormatting sqref="I80">
    <cfRule type="containsText" dxfId="2709" priority="2731" operator="containsText" text="erro">
      <formula>NOT(ISERROR(SEARCH("erro",I80)))</formula>
    </cfRule>
    <cfRule type="cellIs" dxfId="2708" priority="2732" operator="equal">
      <formula>"""erro"""</formula>
    </cfRule>
  </conditionalFormatting>
  <conditionalFormatting sqref="I80">
    <cfRule type="containsText" dxfId="2707" priority="2729" operator="containsText" text="erro">
      <formula>NOT(ISERROR(SEARCH("erro",I80)))</formula>
    </cfRule>
    <cfRule type="cellIs" dxfId="2706" priority="2730" operator="equal">
      <formula>"""erro"""</formula>
    </cfRule>
  </conditionalFormatting>
  <conditionalFormatting sqref="I80">
    <cfRule type="containsText" dxfId="2705" priority="2727" operator="containsText" text="erro">
      <formula>NOT(ISERROR(SEARCH("erro",I80)))</formula>
    </cfRule>
    <cfRule type="cellIs" dxfId="2704" priority="2728" operator="equal">
      <formula>"""erro"""</formula>
    </cfRule>
  </conditionalFormatting>
  <conditionalFormatting sqref="I80">
    <cfRule type="containsText" dxfId="2703" priority="2725" operator="containsText" text="erro">
      <formula>NOT(ISERROR(SEARCH("erro",I80)))</formula>
    </cfRule>
    <cfRule type="cellIs" dxfId="2702" priority="2726" operator="equal">
      <formula>"""erro"""</formula>
    </cfRule>
  </conditionalFormatting>
  <conditionalFormatting sqref="I80">
    <cfRule type="containsText" dxfId="2701" priority="2723" operator="containsText" text="erro">
      <formula>NOT(ISERROR(SEARCH("erro",I80)))</formula>
    </cfRule>
    <cfRule type="cellIs" dxfId="2700" priority="2724" operator="equal">
      <formula>"""erro"""</formula>
    </cfRule>
  </conditionalFormatting>
  <conditionalFormatting sqref="I80">
    <cfRule type="containsText" dxfId="2699" priority="2721" operator="containsText" text="erro">
      <formula>NOT(ISERROR(SEARCH("erro",I80)))</formula>
    </cfRule>
    <cfRule type="cellIs" dxfId="2698" priority="2722" operator="equal">
      <formula>"""erro"""</formula>
    </cfRule>
  </conditionalFormatting>
  <conditionalFormatting sqref="I80">
    <cfRule type="containsText" dxfId="2697" priority="2719" operator="containsText" text="erro">
      <formula>NOT(ISERROR(SEARCH("erro",I80)))</formula>
    </cfRule>
    <cfRule type="cellIs" dxfId="2696" priority="2720" operator="equal">
      <formula>"""erro"""</formula>
    </cfRule>
  </conditionalFormatting>
  <conditionalFormatting sqref="I80">
    <cfRule type="containsText" dxfId="2695" priority="2717" operator="containsText" text="erro">
      <formula>NOT(ISERROR(SEARCH("erro",I80)))</formula>
    </cfRule>
    <cfRule type="cellIs" dxfId="2694" priority="2718" operator="equal">
      <formula>"""erro"""</formula>
    </cfRule>
  </conditionalFormatting>
  <conditionalFormatting sqref="I80">
    <cfRule type="containsText" dxfId="2693" priority="2715" operator="containsText" text="erro">
      <formula>NOT(ISERROR(SEARCH("erro",I80)))</formula>
    </cfRule>
    <cfRule type="cellIs" dxfId="2692" priority="2716" operator="equal">
      <formula>"""erro"""</formula>
    </cfRule>
  </conditionalFormatting>
  <conditionalFormatting sqref="I80">
    <cfRule type="containsText" dxfId="2691" priority="2713" operator="containsText" text="erro">
      <formula>NOT(ISERROR(SEARCH("erro",I80)))</formula>
    </cfRule>
    <cfRule type="cellIs" dxfId="2690" priority="2714" operator="equal">
      <formula>"""erro"""</formula>
    </cfRule>
  </conditionalFormatting>
  <conditionalFormatting sqref="I80">
    <cfRule type="containsText" dxfId="2689" priority="2711" operator="containsText" text="erro">
      <formula>NOT(ISERROR(SEARCH("erro",I80)))</formula>
    </cfRule>
    <cfRule type="cellIs" dxfId="2688" priority="2712" operator="equal">
      <formula>"""erro"""</formula>
    </cfRule>
  </conditionalFormatting>
  <conditionalFormatting sqref="I80">
    <cfRule type="containsText" dxfId="2687" priority="2709" operator="containsText" text="erro">
      <formula>NOT(ISERROR(SEARCH("erro",I80)))</formula>
    </cfRule>
    <cfRule type="cellIs" dxfId="2686" priority="2710" operator="equal">
      <formula>"""erro"""</formula>
    </cfRule>
  </conditionalFormatting>
  <conditionalFormatting sqref="I80">
    <cfRule type="containsText" dxfId="2685" priority="2707" operator="containsText" text="erro">
      <formula>NOT(ISERROR(SEARCH("erro",I80)))</formula>
    </cfRule>
    <cfRule type="cellIs" dxfId="2684" priority="2708" operator="equal">
      <formula>"""erro"""</formula>
    </cfRule>
  </conditionalFormatting>
  <conditionalFormatting sqref="I80">
    <cfRule type="containsText" dxfId="2683" priority="2705" operator="containsText" text="erro">
      <formula>NOT(ISERROR(SEARCH("erro",I80)))</formula>
    </cfRule>
    <cfRule type="cellIs" dxfId="2682" priority="2706" operator="equal">
      <formula>"""erro"""</formula>
    </cfRule>
  </conditionalFormatting>
  <conditionalFormatting sqref="I80">
    <cfRule type="containsText" dxfId="2681" priority="2703" operator="containsText" text="erro">
      <formula>NOT(ISERROR(SEARCH("erro",I80)))</formula>
    </cfRule>
    <cfRule type="cellIs" dxfId="2680" priority="2704" operator="equal">
      <formula>"""erro"""</formula>
    </cfRule>
  </conditionalFormatting>
  <conditionalFormatting sqref="I80">
    <cfRule type="containsText" dxfId="2679" priority="2701" operator="containsText" text="erro">
      <formula>NOT(ISERROR(SEARCH("erro",I80)))</formula>
    </cfRule>
    <cfRule type="cellIs" dxfId="2678" priority="2702" operator="equal">
      <formula>"""erro"""</formula>
    </cfRule>
  </conditionalFormatting>
  <conditionalFormatting sqref="I81">
    <cfRule type="containsText" dxfId="2677" priority="2699" operator="containsText" text="erro">
      <formula>NOT(ISERROR(SEARCH("erro",I81)))</formula>
    </cfRule>
    <cfRule type="cellIs" dxfId="2676" priority="2700" operator="equal">
      <formula>"""erro"""</formula>
    </cfRule>
  </conditionalFormatting>
  <conditionalFormatting sqref="I81">
    <cfRule type="containsText" dxfId="2675" priority="2697" operator="containsText" text="erro">
      <formula>NOT(ISERROR(SEARCH("erro",I81)))</formula>
    </cfRule>
    <cfRule type="cellIs" dxfId="2674" priority="2698" operator="equal">
      <formula>"""erro"""</formula>
    </cfRule>
  </conditionalFormatting>
  <conditionalFormatting sqref="I81">
    <cfRule type="containsText" dxfId="2673" priority="2695" operator="containsText" text="erro">
      <formula>NOT(ISERROR(SEARCH("erro",I81)))</formula>
    </cfRule>
    <cfRule type="cellIs" dxfId="2672" priority="2696" operator="equal">
      <formula>"""erro"""</formula>
    </cfRule>
  </conditionalFormatting>
  <conditionalFormatting sqref="I81">
    <cfRule type="containsText" dxfId="2671" priority="2693" operator="containsText" text="erro">
      <formula>NOT(ISERROR(SEARCH("erro",I81)))</formula>
    </cfRule>
    <cfRule type="cellIs" dxfId="2670" priority="2694" operator="equal">
      <formula>"""erro"""</formula>
    </cfRule>
  </conditionalFormatting>
  <conditionalFormatting sqref="I81">
    <cfRule type="containsText" dxfId="2669" priority="2691" operator="containsText" text="erro">
      <formula>NOT(ISERROR(SEARCH("erro",I81)))</formula>
    </cfRule>
    <cfRule type="cellIs" dxfId="2668" priority="2692" operator="equal">
      <formula>"""erro"""</formula>
    </cfRule>
  </conditionalFormatting>
  <conditionalFormatting sqref="I81">
    <cfRule type="containsText" dxfId="2667" priority="2689" operator="containsText" text="erro">
      <formula>NOT(ISERROR(SEARCH("erro",I81)))</formula>
    </cfRule>
    <cfRule type="cellIs" dxfId="2666" priority="2690" operator="equal">
      <formula>"""erro"""</formula>
    </cfRule>
  </conditionalFormatting>
  <conditionalFormatting sqref="I81">
    <cfRule type="containsText" dxfId="2665" priority="2687" operator="containsText" text="erro">
      <formula>NOT(ISERROR(SEARCH("erro",I81)))</formula>
    </cfRule>
    <cfRule type="cellIs" dxfId="2664" priority="2688" operator="equal">
      <formula>"""erro"""</formula>
    </cfRule>
  </conditionalFormatting>
  <conditionalFormatting sqref="I81">
    <cfRule type="containsText" dxfId="2663" priority="2685" operator="containsText" text="erro">
      <formula>NOT(ISERROR(SEARCH("erro",I81)))</formula>
    </cfRule>
    <cfRule type="cellIs" dxfId="2662" priority="2686" operator="equal">
      <formula>"""erro"""</formula>
    </cfRule>
  </conditionalFormatting>
  <conditionalFormatting sqref="I81">
    <cfRule type="containsText" dxfId="2661" priority="2683" operator="containsText" text="erro">
      <formula>NOT(ISERROR(SEARCH("erro",I81)))</formula>
    </cfRule>
    <cfRule type="cellIs" dxfId="2660" priority="2684" operator="equal">
      <formula>"""erro"""</formula>
    </cfRule>
  </conditionalFormatting>
  <conditionalFormatting sqref="I81">
    <cfRule type="containsText" dxfId="2659" priority="2681" operator="containsText" text="erro">
      <formula>NOT(ISERROR(SEARCH("erro",I81)))</formula>
    </cfRule>
    <cfRule type="cellIs" dxfId="2658" priority="2682" operator="equal">
      <formula>"""erro"""</formula>
    </cfRule>
  </conditionalFormatting>
  <conditionalFormatting sqref="I81">
    <cfRule type="containsText" dxfId="2657" priority="2679" operator="containsText" text="erro">
      <formula>NOT(ISERROR(SEARCH("erro",I81)))</formula>
    </cfRule>
    <cfRule type="cellIs" dxfId="2656" priority="2680" operator="equal">
      <formula>"""erro"""</formula>
    </cfRule>
  </conditionalFormatting>
  <conditionalFormatting sqref="I81">
    <cfRule type="containsText" dxfId="2655" priority="2677" operator="containsText" text="erro">
      <formula>NOT(ISERROR(SEARCH("erro",I81)))</formula>
    </cfRule>
    <cfRule type="cellIs" dxfId="2654" priority="2678" operator="equal">
      <formula>"""erro"""</formula>
    </cfRule>
  </conditionalFormatting>
  <conditionalFormatting sqref="I81">
    <cfRule type="containsText" dxfId="2653" priority="2675" operator="containsText" text="erro">
      <formula>NOT(ISERROR(SEARCH("erro",I81)))</formula>
    </cfRule>
    <cfRule type="cellIs" dxfId="2652" priority="2676" operator="equal">
      <formula>"""erro"""</formula>
    </cfRule>
  </conditionalFormatting>
  <conditionalFormatting sqref="I81">
    <cfRule type="containsText" dxfId="2651" priority="2673" operator="containsText" text="erro">
      <formula>NOT(ISERROR(SEARCH("erro",I81)))</formula>
    </cfRule>
    <cfRule type="cellIs" dxfId="2650" priority="2674" operator="equal">
      <formula>"""erro"""</formula>
    </cfRule>
  </conditionalFormatting>
  <conditionalFormatting sqref="I81">
    <cfRule type="containsText" dxfId="2649" priority="2671" operator="containsText" text="erro">
      <formula>NOT(ISERROR(SEARCH("erro",I81)))</formula>
    </cfRule>
    <cfRule type="cellIs" dxfId="2648" priority="2672" operator="equal">
      <formula>"""erro"""</formula>
    </cfRule>
  </conditionalFormatting>
  <conditionalFormatting sqref="I81">
    <cfRule type="containsText" dxfId="2647" priority="2669" operator="containsText" text="erro">
      <formula>NOT(ISERROR(SEARCH("erro",I81)))</formula>
    </cfRule>
    <cfRule type="cellIs" dxfId="2646" priority="2670" operator="equal">
      <formula>"""erro"""</formula>
    </cfRule>
  </conditionalFormatting>
  <conditionalFormatting sqref="I81">
    <cfRule type="containsText" dxfId="2645" priority="2667" operator="containsText" text="erro">
      <formula>NOT(ISERROR(SEARCH("erro",I81)))</formula>
    </cfRule>
    <cfRule type="cellIs" dxfId="2644" priority="2668" operator="equal">
      <formula>"""erro"""</formula>
    </cfRule>
  </conditionalFormatting>
  <conditionalFormatting sqref="I81">
    <cfRule type="containsText" dxfId="2643" priority="2665" operator="containsText" text="erro">
      <formula>NOT(ISERROR(SEARCH("erro",I81)))</formula>
    </cfRule>
    <cfRule type="cellIs" dxfId="2642" priority="2666" operator="equal">
      <formula>"""erro"""</formula>
    </cfRule>
  </conditionalFormatting>
  <conditionalFormatting sqref="I81">
    <cfRule type="containsText" dxfId="2641" priority="2663" operator="containsText" text="erro">
      <formula>NOT(ISERROR(SEARCH("erro",I81)))</formula>
    </cfRule>
    <cfRule type="cellIs" dxfId="2640" priority="2664" operator="equal">
      <formula>"""erro"""</formula>
    </cfRule>
  </conditionalFormatting>
  <conditionalFormatting sqref="I81">
    <cfRule type="containsText" dxfId="2639" priority="2661" operator="containsText" text="erro">
      <formula>NOT(ISERROR(SEARCH("erro",I81)))</formula>
    </cfRule>
    <cfRule type="cellIs" dxfId="2638" priority="2662" operator="equal">
      <formula>"""erro"""</formula>
    </cfRule>
  </conditionalFormatting>
  <conditionalFormatting sqref="I81">
    <cfRule type="containsText" dxfId="2637" priority="2659" operator="containsText" text="erro">
      <formula>NOT(ISERROR(SEARCH("erro",I81)))</formula>
    </cfRule>
    <cfRule type="cellIs" dxfId="2636" priority="2660" operator="equal">
      <formula>"""erro"""</formula>
    </cfRule>
  </conditionalFormatting>
  <conditionalFormatting sqref="I81">
    <cfRule type="containsText" dxfId="2635" priority="2657" operator="containsText" text="erro">
      <formula>NOT(ISERROR(SEARCH("erro",I81)))</formula>
    </cfRule>
    <cfRule type="cellIs" dxfId="2634" priority="2658" operator="equal">
      <formula>"""erro"""</formula>
    </cfRule>
  </conditionalFormatting>
  <conditionalFormatting sqref="I81">
    <cfRule type="containsText" dxfId="2633" priority="2655" operator="containsText" text="erro">
      <formula>NOT(ISERROR(SEARCH("erro",I81)))</formula>
    </cfRule>
    <cfRule type="cellIs" dxfId="2632" priority="2656" operator="equal">
      <formula>"""erro"""</formula>
    </cfRule>
  </conditionalFormatting>
  <conditionalFormatting sqref="I81">
    <cfRule type="containsText" dxfId="2631" priority="2653" operator="containsText" text="erro">
      <formula>NOT(ISERROR(SEARCH("erro",I81)))</formula>
    </cfRule>
    <cfRule type="cellIs" dxfId="2630" priority="2654" operator="equal">
      <formula>"""erro"""</formula>
    </cfRule>
  </conditionalFormatting>
  <conditionalFormatting sqref="I81">
    <cfRule type="containsText" dxfId="2629" priority="2651" operator="containsText" text="erro">
      <formula>NOT(ISERROR(SEARCH("erro",I81)))</formula>
    </cfRule>
    <cfRule type="cellIs" dxfId="2628" priority="2652" operator="equal">
      <formula>"""erro"""</formula>
    </cfRule>
  </conditionalFormatting>
  <conditionalFormatting sqref="I81">
    <cfRule type="containsText" dxfId="2627" priority="2649" operator="containsText" text="erro">
      <formula>NOT(ISERROR(SEARCH("erro",I81)))</formula>
    </cfRule>
    <cfRule type="cellIs" dxfId="2626" priority="2650" operator="equal">
      <formula>"""erro"""</formula>
    </cfRule>
  </conditionalFormatting>
  <conditionalFormatting sqref="I81">
    <cfRule type="containsText" dxfId="2625" priority="2647" operator="containsText" text="erro">
      <formula>NOT(ISERROR(SEARCH("erro",I81)))</formula>
    </cfRule>
    <cfRule type="cellIs" dxfId="2624" priority="2648" operator="equal">
      <formula>"""erro"""</formula>
    </cfRule>
  </conditionalFormatting>
  <conditionalFormatting sqref="I81">
    <cfRule type="containsText" dxfId="2623" priority="2645" operator="containsText" text="erro">
      <formula>NOT(ISERROR(SEARCH("erro",I81)))</formula>
    </cfRule>
    <cfRule type="cellIs" dxfId="2622" priority="2646" operator="equal">
      <formula>"""erro"""</formula>
    </cfRule>
  </conditionalFormatting>
  <conditionalFormatting sqref="I81">
    <cfRule type="containsText" dxfId="2621" priority="2643" operator="containsText" text="erro">
      <formula>NOT(ISERROR(SEARCH("erro",I81)))</formula>
    </cfRule>
    <cfRule type="cellIs" dxfId="2620" priority="2644" operator="equal">
      <formula>"""erro"""</formula>
    </cfRule>
  </conditionalFormatting>
  <conditionalFormatting sqref="I81">
    <cfRule type="containsText" dxfId="2619" priority="2641" operator="containsText" text="erro">
      <formula>NOT(ISERROR(SEARCH("erro",I81)))</formula>
    </cfRule>
    <cfRule type="cellIs" dxfId="2618" priority="2642" operator="equal">
      <formula>"""erro"""</formula>
    </cfRule>
  </conditionalFormatting>
  <conditionalFormatting sqref="I81">
    <cfRule type="containsText" dxfId="2617" priority="2639" operator="containsText" text="erro">
      <formula>NOT(ISERROR(SEARCH("erro",I81)))</formula>
    </cfRule>
    <cfRule type="cellIs" dxfId="2616" priority="2640" operator="equal">
      <formula>"""erro"""</formula>
    </cfRule>
  </conditionalFormatting>
  <conditionalFormatting sqref="I81">
    <cfRule type="containsText" dxfId="2615" priority="2637" operator="containsText" text="erro">
      <formula>NOT(ISERROR(SEARCH("erro",I81)))</formula>
    </cfRule>
    <cfRule type="cellIs" dxfId="2614" priority="2638" operator="equal">
      <formula>"""erro"""</formula>
    </cfRule>
  </conditionalFormatting>
  <conditionalFormatting sqref="I81">
    <cfRule type="containsText" dxfId="2613" priority="2635" operator="containsText" text="erro">
      <formula>NOT(ISERROR(SEARCH("erro",I81)))</formula>
    </cfRule>
    <cfRule type="cellIs" dxfId="2612" priority="2636" operator="equal">
      <formula>"""erro"""</formula>
    </cfRule>
  </conditionalFormatting>
  <conditionalFormatting sqref="I81">
    <cfRule type="containsText" dxfId="2611" priority="2633" operator="containsText" text="erro">
      <formula>NOT(ISERROR(SEARCH("erro",I81)))</formula>
    </cfRule>
    <cfRule type="cellIs" dxfId="2610" priority="2634" operator="equal">
      <formula>"""erro"""</formula>
    </cfRule>
  </conditionalFormatting>
  <conditionalFormatting sqref="I81">
    <cfRule type="containsText" dxfId="2609" priority="2631" operator="containsText" text="erro">
      <formula>NOT(ISERROR(SEARCH("erro",I81)))</formula>
    </cfRule>
    <cfRule type="cellIs" dxfId="2608" priority="2632" operator="equal">
      <formula>"""erro"""</formula>
    </cfRule>
  </conditionalFormatting>
  <conditionalFormatting sqref="I81">
    <cfRule type="containsText" dxfId="2607" priority="2629" operator="containsText" text="erro">
      <formula>NOT(ISERROR(SEARCH("erro",I81)))</formula>
    </cfRule>
    <cfRule type="cellIs" dxfId="2606" priority="2630" operator="equal">
      <formula>"""erro"""</formula>
    </cfRule>
  </conditionalFormatting>
  <conditionalFormatting sqref="I81">
    <cfRule type="containsText" dxfId="2605" priority="2627" operator="containsText" text="erro">
      <formula>NOT(ISERROR(SEARCH("erro",I81)))</formula>
    </cfRule>
    <cfRule type="cellIs" dxfId="2604" priority="2628" operator="equal">
      <formula>"""erro"""</formula>
    </cfRule>
  </conditionalFormatting>
  <conditionalFormatting sqref="I81">
    <cfRule type="containsText" dxfId="2603" priority="2625" operator="containsText" text="erro">
      <formula>NOT(ISERROR(SEARCH("erro",I81)))</formula>
    </cfRule>
    <cfRule type="cellIs" dxfId="2602" priority="2626" operator="equal">
      <formula>"""erro"""</formula>
    </cfRule>
  </conditionalFormatting>
  <conditionalFormatting sqref="I81">
    <cfRule type="containsText" dxfId="2601" priority="2623" operator="containsText" text="erro">
      <formula>NOT(ISERROR(SEARCH("erro",I81)))</formula>
    </cfRule>
    <cfRule type="cellIs" dxfId="2600" priority="2624" operator="equal">
      <formula>"""erro"""</formula>
    </cfRule>
  </conditionalFormatting>
  <conditionalFormatting sqref="I81">
    <cfRule type="containsText" dxfId="2599" priority="2621" operator="containsText" text="erro">
      <formula>NOT(ISERROR(SEARCH("erro",I81)))</formula>
    </cfRule>
    <cfRule type="cellIs" dxfId="2598" priority="2622" operator="equal">
      <formula>"""erro"""</formula>
    </cfRule>
  </conditionalFormatting>
  <conditionalFormatting sqref="I81">
    <cfRule type="containsText" dxfId="2597" priority="2619" operator="containsText" text="erro">
      <formula>NOT(ISERROR(SEARCH("erro",I81)))</formula>
    </cfRule>
    <cfRule type="cellIs" dxfId="2596" priority="2620" operator="equal">
      <formula>"""erro"""</formula>
    </cfRule>
  </conditionalFormatting>
  <conditionalFormatting sqref="I81">
    <cfRule type="containsText" dxfId="2595" priority="2617" operator="containsText" text="erro">
      <formula>NOT(ISERROR(SEARCH("erro",I81)))</formula>
    </cfRule>
    <cfRule type="cellIs" dxfId="2594" priority="2618" operator="equal">
      <formula>"""erro"""</formula>
    </cfRule>
  </conditionalFormatting>
  <conditionalFormatting sqref="I81">
    <cfRule type="containsText" dxfId="2593" priority="2615" operator="containsText" text="erro">
      <formula>NOT(ISERROR(SEARCH("erro",I81)))</formula>
    </cfRule>
    <cfRule type="cellIs" dxfId="2592" priority="2616" operator="equal">
      <formula>"""erro"""</formula>
    </cfRule>
  </conditionalFormatting>
  <conditionalFormatting sqref="I81">
    <cfRule type="containsText" dxfId="2591" priority="2613" operator="containsText" text="erro">
      <formula>NOT(ISERROR(SEARCH("erro",I81)))</formula>
    </cfRule>
    <cfRule type="cellIs" dxfId="2590" priority="2614" operator="equal">
      <formula>"""erro"""</formula>
    </cfRule>
  </conditionalFormatting>
  <conditionalFormatting sqref="I81">
    <cfRule type="containsText" dxfId="2589" priority="2611" operator="containsText" text="erro">
      <formula>NOT(ISERROR(SEARCH("erro",I81)))</formula>
    </cfRule>
    <cfRule type="cellIs" dxfId="2588" priority="2612" operator="equal">
      <formula>"""erro"""</formula>
    </cfRule>
  </conditionalFormatting>
  <conditionalFormatting sqref="I81">
    <cfRule type="containsText" dxfId="2587" priority="2609" operator="containsText" text="erro">
      <formula>NOT(ISERROR(SEARCH("erro",I81)))</formula>
    </cfRule>
    <cfRule type="cellIs" dxfId="2586" priority="2610" operator="equal">
      <formula>"""erro"""</formula>
    </cfRule>
  </conditionalFormatting>
  <conditionalFormatting sqref="I81">
    <cfRule type="containsText" dxfId="2585" priority="2607" operator="containsText" text="erro">
      <formula>NOT(ISERROR(SEARCH("erro",I81)))</formula>
    </cfRule>
    <cfRule type="cellIs" dxfId="2584" priority="2608" operator="equal">
      <formula>"""erro"""</formula>
    </cfRule>
  </conditionalFormatting>
  <conditionalFormatting sqref="I81">
    <cfRule type="containsText" dxfId="2583" priority="2605" operator="containsText" text="erro">
      <formula>NOT(ISERROR(SEARCH("erro",I81)))</formula>
    </cfRule>
    <cfRule type="cellIs" dxfId="2582" priority="2606" operator="equal">
      <formula>"""erro"""</formula>
    </cfRule>
  </conditionalFormatting>
  <conditionalFormatting sqref="I81">
    <cfRule type="containsText" dxfId="2581" priority="2603" operator="containsText" text="erro">
      <formula>NOT(ISERROR(SEARCH("erro",I81)))</formula>
    </cfRule>
    <cfRule type="cellIs" dxfId="2580" priority="2604" operator="equal">
      <formula>"""erro"""</formula>
    </cfRule>
  </conditionalFormatting>
  <conditionalFormatting sqref="I81">
    <cfRule type="containsText" dxfId="2579" priority="2601" operator="containsText" text="erro">
      <formula>NOT(ISERROR(SEARCH("erro",I81)))</formula>
    </cfRule>
    <cfRule type="cellIs" dxfId="2578" priority="2602" operator="equal">
      <formula>"""erro"""</formula>
    </cfRule>
  </conditionalFormatting>
  <conditionalFormatting sqref="I81">
    <cfRule type="containsText" dxfId="2577" priority="2599" operator="containsText" text="erro">
      <formula>NOT(ISERROR(SEARCH("erro",I81)))</formula>
    </cfRule>
    <cfRule type="cellIs" dxfId="2576" priority="2600" operator="equal">
      <formula>"""erro"""</formula>
    </cfRule>
  </conditionalFormatting>
  <conditionalFormatting sqref="I81">
    <cfRule type="containsText" dxfId="2575" priority="2597" operator="containsText" text="erro">
      <formula>NOT(ISERROR(SEARCH("erro",I81)))</formula>
    </cfRule>
    <cfRule type="cellIs" dxfId="2574" priority="2598" operator="equal">
      <formula>"""erro"""</formula>
    </cfRule>
  </conditionalFormatting>
  <conditionalFormatting sqref="I81">
    <cfRule type="containsText" dxfId="2573" priority="2595" operator="containsText" text="erro">
      <formula>NOT(ISERROR(SEARCH("erro",I81)))</formula>
    </cfRule>
    <cfRule type="cellIs" dxfId="2572" priority="2596" operator="equal">
      <formula>"""erro"""</formula>
    </cfRule>
  </conditionalFormatting>
  <conditionalFormatting sqref="I81">
    <cfRule type="containsText" dxfId="2571" priority="2593" operator="containsText" text="erro">
      <formula>NOT(ISERROR(SEARCH("erro",I81)))</formula>
    </cfRule>
    <cfRule type="cellIs" dxfId="2570" priority="2594" operator="equal">
      <formula>"""erro"""</formula>
    </cfRule>
  </conditionalFormatting>
  <conditionalFormatting sqref="I81">
    <cfRule type="containsText" dxfId="2569" priority="2591" operator="containsText" text="erro">
      <formula>NOT(ISERROR(SEARCH("erro",I81)))</formula>
    </cfRule>
    <cfRule type="cellIs" dxfId="2568" priority="2592" operator="equal">
      <formula>"""erro"""</formula>
    </cfRule>
  </conditionalFormatting>
  <conditionalFormatting sqref="I81">
    <cfRule type="containsText" dxfId="2567" priority="2589" operator="containsText" text="erro">
      <formula>NOT(ISERROR(SEARCH("erro",I81)))</formula>
    </cfRule>
    <cfRule type="cellIs" dxfId="2566" priority="2590" operator="equal">
      <formula>"""erro"""</formula>
    </cfRule>
  </conditionalFormatting>
  <conditionalFormatting sqref="I81">
    <cfRule type="containsText" dxfId="2565" priority="2587" operator="containsText" text="erro">
      <formula>NOT(ISERROR(SEARCH("erro",I81)))</formula>
    </cfRule>
    <cfRule type="cellIs" dxfId="2564" priority="2588" operator="equal">
      <formula>"""erro"""</formula>
    </cfRule>
  </conditionalFormatting>
  <conditionalFormatting sqref="I81">
    <cfRule type="containsText" dxfId="2563" priority="2585" operator="containsText" text="erro">
      <formula>NOT(ISERROR(SEARCH("erro",I81)))</formula>
    </cfRule>
    <cfRule type="cellIs" dxfId="2562" priority="2586" operator="equal">
      <formula>"""erro"""</formula>
    </cfRule>
  </conditionalFormatting>
  <conditionalFormatting sqref="I81">
    <cfRule type="containsText" dxfId="2561" priority="2583" operator="containsText" text="erro">
      <formula>NOT(ISERROR(SEARCH("erro",I81)))</formula>
    </cfRule>
    <cfRule type="cellIs" dxfId="2560" priority="2584" operator="equal">
      <formula>"""erro"""</formula>
    </cfRule>
  </conditionalFormatting>
  <conditionalFormatting sqref="I81">
    <cfRule type="containsText" dxfId="2559" priority="2581" operator="containsText" text="erro">
      <formula>NOT(ISERROR(SEARCH("erro",I81)))</formula>
    </cfRule>
    <cfRule type="cellIs" dxfId="2558" priority="2582" operator="equal">
      <formula>"""erro"""</formula>
    </cfRule>
  </conditionalFormatting>
  <conditionalFormatting sqref="I81">
    <cfRule type="containsText" dxfId="2557" priority="2579" operator="containsText" text="erro">
      <formula>NOT(ISERROR(SEARCH("erro",I81)))</formula>
    </cfRule>
    <cfRule type="cellIs" dxfId="2556" priority="2580" operator="equal">
      <formula>"""erro"""</formula>
    </cfRule>
  </conditionalFormatting>
  <conditionalFormatting sqref="I81">
    <cfRule type="containsText" dxfId="2555" priority="2577" operator="containsText" text="erro">
      <formula>NOT(ISERROR(SEARCH("erro",I81)))</formula>
    </cfRule>
    <cfRule type="cellIs" dxfId="2554" priority="2578" operator="equal">
      <formula>"""erro"""</formula>
    </cfRule>
  </conditionalFormatting>
  <conditionalFormatting sqref="I81">
    <cfRule type="containsText" dxfId="2553" priority="2575" operator="containsText" text="erro">
      <formula>NOT(ISERROR(SEARCH("erro",I81)))</formula>
    </cfRule>
    <cfRule type="cellIs" dxfId="2552" priority="2576" operator="equal">
      <formula>"""erro"""</formula>
    </cfRule>
  </conditionalFormatting>
  <conditionalFormatting sqref="I81">
    <cfRule type="containsText" dxfId="2551" priority="2573" operator="containsText" text="erro">
      <formula>NOT(ISERROR(SEARCH("erro",I81)))</formula>
    </cfRule>
    <cfRule type="cellIs" dxfId="2550" priority="2574" operator="equal">
      <formula>"""erro"""</formula>
    </cfRule>
  </conditionalFormatting>
  <conditionalFormatting sqref="I81">
    <cfRule type="containsText" dxfId="2549" priority="2571" operator="containsText" text="erro">
      <formula>NOT(ISERROR(SEARCH("erro",I81)))</formula>
    </cfRule>
    <cfRule type="cellIs" dxfId="2548" priority="2572" operator="equal">
      <formula>"""erro"""</formula>
    </cfRule>
  </conditionalFormatting>
  <conditionalFormatting sqref="I81">
    <cfRule type="containsText" dxfId="2547" priority="2569" operator="containsText" text="erro">
      <formula>NOT(ISERROR(SEARCH("erro",I81)))</formula>
    </cfRule>
    <cfRule type="cellIs" dxfId="2546" priority="2570" operator="equal">
      <formula>"""erro"""</formula>
    </cfRule>
  </conditionalFormatting>
  <conditionalFormatting sqref="I81">
    <cfRule type="containsText" dxfId="2545" priority="2567" operator="containsText" text="erro">
      <formula>NOT(ISERROR(SEARCH("erro",I81)))</formula>
    </cfRule>
    <cfRule type="cellIs" dxfId="2544" priority="2568" operator="equal">
      <formula>"""erro"""</formula>
    </cfRule>
  </conditionalFormatting>
  <conditionalFormatting sqref="I81">
    <cfRule type="containsText" dxfId="2543" priority="2565" operator="containsText" text="erro">
      <formula>NOT(ISERROR(SEARCH("erro",I81)))</formula>
    </cfRule>
    <cfRule type="cellIs" dxfId="2542" priority="2566" operator="equal">
      <formula>"""erro"""</formula>
    </cfRule>
  </conditionalFormatting>
  <conditionalFormatting sqref="I82">
    <cfRule type="containsText" dxfId="2541" priority="2563" operator="containsText" text="erro">
      <formula>NOT(ISERROR(SEARCH("erro",I82)))</formula>
    </cfRule>
    <cfRule type="cellIs" dxfId="2540" priority="2564" operator="equal">
      <formula>"""erro"""</formula>
    </cfRule>
  </conditionalFormatting>
  <conditionalFormatting sqref="I82">
    <cfRule type="containsText" dxfId="2539" priority="2561" operator="containsText" text="erro">
      <formula>NOT(ISERROR(SEARCH("erro",I82)))</formula>
    </cfRule>
    <cfRule type="cellIs" dxfId="2538" priority="2562" operator="equal">
      <formula>"""erro"""</formula>
    </cfRule>
  </conditionalFormatting>
  <conditionalFormatting sqref="I82">
    <cfRule type="containsText" dxfId="2537" priority="2559" operator="containsText" text="erro">
      <formula>NOT(ISERROR(SEARCH("erro",I82)))</formula>
    </cfRule>
    <cfRule type="cellIs" dxfId="2536" priority="2560" operator="equal">
      <formula>"""erro"""</formula>
    </cfRule>
  </conditionalFormatting>
  <conditionalFormatting sqref="I82">
    <cfRule type="containsText" dxfId="2535" priority="2557" operator="containsText" text="erro">
      <formula>NOT(ISERROR(SEARCH("erro",I82)))</formula>
    </cfRule>
    <cfRule type="cellIs" dxfId="2534" priority="2558" operator="equal">
      <formula>"""erro"""</formula>
    </cfRule>
  </conditionalFormatting>
  <conditionalFormatting sqref="I82">
    <cfRule type="containsText" dxfId="2533" priority="2555" operator="containsText" text="erro">
      <formula>NOT(ISERROR(SEARCH("erro",I82)))</formula>
    </cfRule>
    <cfRule type="cellIs" dxfId="2532" priority="2556" operator="equal">
      <formula>"""erro"""</formula>
    </cfRule>
  </conditionalFormatting>
  <conditionalFormatting sqref="I82">
    <cfRule type="containsText" dxfId="2531" priority="2553" operator="containsText" text="erro">
      <formula>NOT(ISERROR(SEARCH("erro",I82)))</formula>
    </cfRule>
    <cfRule type="cellIs" dxfId="2530" priority="2554" operator="equal">
      <formula>"""erro"""</formula>
    </cfRule>
  </conditionalFormatting>
  <conditionalFormatting sqref="I82">
    <cfRule type="containsText" dxfId="2529" priority="2551" operator="containsText" text="erro">
      <formula>NOT(ISERROR(SEARCH("erro",I82)))</formula>
    </cfRule>
    <cfRule type="cellIs" dxfId="2528" priority="2552" operator="equal">
      <formula>"""erro"""</formula>
    </cfRule>
  </conditionalFormatting>
  <conditionalFormatting sqref="I82">
    <cfRule type="containsText" dxfId="2527" priority="2549" operator="containsText" text="erro">
      <formula>NOT(ISERROR(SEARCH("erro",I82)))</formula>
    </cfRule>
    <cfRule type="cellIs" dxfId="2526" priority="2550" operator="equal">
      <formula>"""erro"""</formula>
    </cfRule>
  </conditionalFormatting>
  <conditionalFormatting sqref="I82">
    <cfRule type="containsText" dxfId="2525" priority="2547" operator="containsText" text="erro">
      <formula>NOT(ISERROR(SEARCH("erro",I82)))</formula>
    </cfRule>
    <cfRule type="cellIs" dxfId="2524" priority="2548" operator="equal">
      <formula>"""erro"""</formula>
    </cfRule>
  </conditionalFormatting>
  <conditionalFormatting sqref="I82">
    <cfRule type="containsText" dxfId="2523" priority="2545" operator="containsText" text="erro">
      <formula>NOT(ISERROR(SEARCH("erro",I82)))</formula>
    </cfRule>
    <cfRule type="cellIs" dxfId="2522" priority="2546" operator="equal">
      <formula>"""erro"""</formula>
    </cfRule>
  </conditionalFormatting>
  <conditionalFormatting sqref="I82">
    <cfRule type="containsText" dxfId="2521" priority="2543" operator="containsText" text="erro">
      <formula>NOT(ISERROR(SEARCH("erro",I82)))</formula>
    </cfRule>
    <cfRule type="cellIs" dxfId="2520" priority="2544" operator="equal">
      <formula>"""erro"""</formula>
    </cfRule>
  </conditionalFormatting>
  <conditionalFormatting sqref="I82">
    <cfRule type="containsText" dxfId="2519" priority="2541" operator="containsText" text="erro">
      <formula>NOT(ISERROR(SEARCH("erro",I82)))</formula>
    </cfRule>
    <cfRule type="cellIs" dxfId="2518" priority="2542" operator="equal">
      <formula>"""erro"""</formula>
    </cfRule>
  </conditionalFormatting>
  <conditionalFormatting sqref="I82">
    <cfRule type="containsText" dxfId="2517" priority="2539" operator="containsText" text="erro">
      <formula>NOT(ISERROR(SEARCH("erro",I82)))</formula>
    </cfRule>
    <cfRule type="cellIs" dxfId="2516" priority="2540" operator="equal">
      <formula>"""erro"""</formula>
    </cfRule>
  </conditionalFormatting>
  <conditionalFormatting sqref="I82">
    <cfRule type="containsText" dxfId="2515" priority="2537" operator="containsText" text="erro">
      <formula>NOT(ISERROR(SEARCH("erro",I82)))</formula>
    </cfRule>
    <cfRule type="cellIs" dxfId="2514" priority="2538" operator="equal">
      <formula>"""erro"""</formula>
    </cfRule>
  </conditionalFormatting>
  <conditionalFormatting sqref="I82">
    <cfRule type="containsText" dxfId="2513" priority="2535" operator="containsText" text="erro">
      <formula>NOT(ISERROR(SEARCH("erro",I82)))</formula>
    </cfRule>
    <cfRule type="cellIs" dxfId="2512" priority="2536" operator="equal">
      <formula>"""erro"""</formula>
    </cfRule>
  </conditionalFormatting>
  <conditionalFormatting sqref="I82">
    <cfRule type="containsText" dxfId="2511" priority="2533" operator="containsText" text="erro">
      <formula>NOT(ISERROR(SEARCH("erro",I82)))</formula>
    </cfRule>
    <cfRule type="cellIs" dxfId="2510" priority="2534" operator="equal">
      <formula>"""erro"""</formula>
    </cfRule>
  </conditionalFormatting>
  <conditionalFormatting sqref="I82">
    <cfRule type="containsText" dxfId="2509" priority="2531" operator="containsText" text="erro">
      <formula>NOT(ISERROR(SEARCH("erro",I82)))</formula>
    </cfRule>
    <cfRule type="cellIs" dxfId="2508" priority="2532" operator="equal">
      <formula>"""erro"""</formula>
    </cfRule>
  </conditionalFormatting>
  <conditionalFormatting sqref="I82">
    <cfRule type="containsText" dxfId="2507" priority="2529" operator="containsText" text="erro">
      <formula>NOT(ISERROR(SEARCH("erro",I82)))</formula>
    </cfRule>
    <cfRule type="cellIs" dxfId="2506" priority="2530" operator="equal">
      <formula>"""erro"""</formula>
    </cfRule>
  </conditionalFormatting>
  <conditionalFormatting sqref="I82">
    <cfRule type="containsText" dxfId="2505" priority="2527" operator="containsText" text="erro">
      <formula>NOT(ISERROR(SEARCH("erro",I82)))</formula>
    </cfRule>
    <cfRule type="cellIs" dxfId="2504" priority="2528" operator="equal">
      <formula>"""erro"""</formula>
    </cfRule>
  </conditionalFormatting>
  <conditionalFormatting sqref="I82">
    <cfRule type="containsText" dxfId="2503" priority="2525" operator="containsText" text="erro">
      <formula>NOT(ISERROR(SEARCH("erro",I82)))</formula>
    </cfRule>
    <cfRule type="cellIs" dxfId="2502" priority="2526" operator="equal">
      <formula>"""erro"""</formula>
    </cfRule>
  </conditionalFormatting>
  <conditionalFormatting sqref="I82">
    <cfRule type="containsText" dxfId="2501" priority="2523" operator="containsText" text="erro">
      <formula>NOT(ISERROR(SEARCH("erro",I82)))</formula>
    </cfRule>
    <cfRule type="cellIs" dxfId="2500" priority="2524" operator="equal">
      <formula>"""erro"""</formula>
    </cfRule>
  </conditionalFormatting>
  <conditionalFormatting sqref="I82">
    <cfRule type="containsText" dxfId="2499" priority="2521" operator="containsText" text="erro">
      <formula>NOT(ISERROR(SEARCH("erro",I82)))</formula>
    </cfRule>
    <cfRule type="cellIs" dxfId="2498" priority="2522" operator="equal">
      <formula>"""erro"""</formula>
    </cfRule>
  </conditionalFormatting>
  <conditionalFormatting sqref="I82">
    <cfRule type="containsText" dxfId="2497" priority="2519" operator="containsText" text="erro">
      <formula>NOT(ISERROR(SEARCH("erro",I82)))</formula>
    </cfRule>
    <cfRule type="cellIs" dxfId="2496" priority="2520" operator="equal">
      <formula>"""erro"""</formula>
    </cfRule>
  </conditionalFormatting>
  <conditionalFormatting sqref="I82">
    <cfRule type="containsText" dxfId="2495" priority="2517" operator="containsText" text="erro">
      <formula>NOT(ISERROR(SEARCH("erro",I82)))</formula>
    </cfRule>
    <cfRule type="cellIs" dxfId="2494" priority="2518" operator="equal">
      <formula>"""erro"""</formula>
    </cfRule>
  </conditionalFormatting>
  <conditionalFormatting sqref="I82">
    <cfRule type="containsText" dxfId="2493" priority="2515" operator="containsText" text="erro">
      <formula>NOT(ISERROR(SEARCH("erro",I82)))</formula>
    </cfRule>
    <cfRule type="cellIs" dxfId="2492" priority="2516" operator="equal">
      <formula>"""erro"""</formula>
    </cfRule>
  </conditionalFormatting>
  <conditionalFormatting sqref="I82">
    <cfRule type="containsText" dxfId="2491" priority="2513" operator="containsText" text="erro">
      <formula>NOT(ISERROR(SEARCH("erro",I82)))</formula>
    </cfRule>
    <cfRule type="cellIs" dxfId="2490" priority="2514" operator="equal">
      <formula>"""erro"""</formula>
    </cfRule>
  </conditionalFormatting>
  <conditionalFormatting sqref="I82">
    <cfRule type="containsText" dxfId="2489" priority="2511" operator="containsText" text="erro">
      <formula>NOT(ISERROR(SEARCH("erro",I82)))</formula>
    </cfRule>
    <cfRule type="cellIs" dxfId="2488" priority="2512" operator="equal">
      <formula>"""erro"""</formula>
    </cfRule>
  </conditionalFormatting>
  <conditionalFormatting sqref="I82">
    <cfRule type="containsText" dxfId="2487" priority="2509" operator="containsText" text="erro">
      <formula>NOT(ISERROR(SEARCH("erro",I82)))</formula>
    </cfRule>
    <cfRule type="cellIs" dxfId="2486" priority="2510" operator="equal">
      <formula>"""erro"""</formula>
    </cfRule>
  </conditionalFormatting>
  <conditionalFormatting sqref="I82">
    <cfRule type="containsText" dxfId="2485" priority="2507" operator="containsText" text="erro">
      <formula>NOT(ISERROR(SEARCH("erro",I82)))</formula>
    </cfRule>
    <cfRule type="cellIs" dxfId="2484" priority="2508" operator="equal">
      <formula>"""erro"""</formula>
    </cfRule>
  </conditionalFormatting>
  <conditionalFormatting sqref="I82">
    <cfRule type="containsText" dxfId="2483" priority="2505" operator="containsText" text="erro">
      <formula>NOT(ISERROR(SEARCH("erro",I82)))</formula>
    </cfRule>
    <cfRule type="cellIs" dxfId="2482" priority="2506" operator="equal">
      <formula>"""erro"""</formula>
    </cfRule>
  </conditionalFormatting>
  <conditionalFormatting sqref="I82">
    <cfRule type="containsText" dxfId="2481" priority="2503" operator="containsText" text="erro">
      <formula>NOT(ISERROR(SEARCH("erro",I82)))</formula>
    </cfRule>
    <cfRule type="cellIs" dxfId="2480" priority="2504" operator="equal">
      <formula>"""erro"""</formula>
    </cfRule>
  </conditionalFormatting>
  <conditionalFormatting sqref="I82">
    <cfRule type="containsText" dxfId="2479" priority="2501" operator="containsText" text="erro">
      <formula>NOT(ISERROR(SEARCH("erro",I82)))</formula>
    </cfRule>
    <cfRule type="cellIs" dxfId="2478" priority="2502" operator="equal">
      <formula>"""erro"""</formula>
    </cfRule>
  </conditionalFormatting>
  <conditionalFormatting sqref="I82">
    <cfRule type="containsText" dxfId="2477" priority="2499" operator="containsText" text="erro">
      <formula>NOT(ISERROR(SEARCH("erro",I82)))</formula>
    </cfRule>
    <cfRule type="cellIs" dxfId="2476" priority="2500" operator="equal">
      <formula>"""erro"""</formula>
    </cfRule>
  </conditionalFormatting>
  <conditionalFormatting sqref="I82">
    <cfRule type="containsText" dxfId="2475" priority="2497" operator="containsText" text="erro">
      <formula>NOT(ISERROR(SEARCH("erro",I82)))</formula>
    </cfRule>
    <cfRule type="cellIs" dxfId="2474" priority="2498" operator="equal">
      <formula>"""erro"""</formula>
    </cfRule>
  </conditionalFormatting>
  <conditionalFormatting sqref="I82">
    <cfRule type="containsText" dxfId="2473" priority="2495" operator="containsText" text="erro">
      <formula>NOT(ISERROR(SEARCH("erro",I82)))</formula>
    </cfRule>
    <cfRule type="cellIs" dxfId="2472" priority="2496" operator="equal">
      <formula>"""erro"""</formula>
    </cfRule>
  </conditionalFormatting>
  <conditionalFormatting sqref="I82">
    <cfRule type="containsText" dxfId="2471" priority="2493" operator="containsText" text="erro">
      <formula>NOT(ISERROR(SEARCH("erro",I82)))</formula>
    </cfRule>
    <cfRule type="cellIs" dxfId="2470" priority="2494" operator="equal">
      <formula>"""erro"""</formula>
    </cfRule>
  </conditionalFormatting>
  <conditionalFormatting sqref="I82">
    <cfRule type="containsText" dxfId="2469" priority="2491" operator="containsText" text="erro">
      <formula>NOT(ISERROR(SEARCH("erro",I82)))</formula>
    </cfRule>
    <cfRule type="cellIs" dxfId="2468" priority="2492" operator="equal">
      <formula>"""erro"""</formula>
    </cfRule>
  </conditionalFormatting>
  <conditionalFormatting sqref="I82">
    <cfRule type="containsText" dxfId="2467" priority="2489" operator="containsText" text="erro">
      <formula>NOT(ISERROR(SEARCH("erro",I82)))</formula>
    </cfRule>
    <cfRule type="cellIs" dxfId="2466" priority="2490" operator="equal">
      <formula>"""erro"""</formula>
    </cfRule>
  </conditionalFormatting>
  <conditionalFormatting sqref="I82">
    <cfRule type="containsText" dxfId="2465" priority="2487" operator="containsText" text="erro">
      <formula>NOT(ISERROR(SEARCH("erro",I82)))</formula>
    </cfRule>
    <cfRule type="cellIs" dxfId="2464" priority="2488" operator="equal">
      <formula>"""erro"""</formula>
    </cfRule>
  </conditionalFormatting>
  <conditionalFormatting sqref="I82">
    <cfRule type="containsText" dxfId="2463" priority="2485" operator="containsText" text="erro">
      <formula>NOT(ISERROR(SEARCH("erro",I82)))</formula>
    </cfRule>
    <cfRule type="cellIs" dxfId="2462" priority="2486" operator="equal">
      <formula>"""erro"""</formula>
    </cfRule>
  </conditionalFormatting>
  <conditionalFormatting sqref="I82">
    <cfRule type="containsText" dxfId="2461" priority="2483" operator="containsText" text="erro">
      <formula>NOT(ISERROR(SEARCH("erro",I82)))</formula>
    </cfRule>
    <cfRule type="cellIs" dxfId="2460" priority="2484" operator="equal">
      <formula>"""erro"""</formula>
    </cfRule>
  </conditionalFormatting>
  <conditionalFormatting sqref="I82">
    <cfRule type="containsText" dxfId="2459" priority="2481" operator="containsText" text="erro">
      <formula>NOT(ISERROR(SEARCH("erro",I82)))</formula>
    </cfRule>
    <cfRule type="cellIs" dxfId="2458" priority="2482" operator="equal">
      <formula>"""erro"""</formula>
    </cfRule>
  </conditionalFormatting>
  <conditionalFormatting sqref="I82">
    <cfRule type="containsText" dxfId="2457" priority="2479" operator="containsText" text="erro">
      <formula>NOT(ISERROR(SEARCH("erro",I82)))</formula>
    </cfRule>
    <cfRule type="cellIs" dxfId="2456" priority="2480" operator="equal">
      <formula>"""erro"""</formula>
    </cfRule>
  </conditionalFormatting>
  <conditionalFormatting sqref="I82">
    <cfRule type="containsText" dxfId="2455" priority="2477" operator="containsText" text="erro">
      <formula>NOT(ISERROR(SEARCH("erro",I82)))</formula>
    </cfRule>
    <cfRule type="cellIs" dxfId="2454" priority="2478" operator="equal">
      <formula>"""erro"""</formula>
    </cfRule>
  </conditionalFormatting>
  <conditionalFormatting sqref="I82">
    <cfRule type="containsText" dxfId="2453" priority="2475" operator="containsText" text="erro">
      <formula>NOT(ISERROR(SEARCH("erro",I82)))</formula>
    </cfRule>
    <cfRule type="cellIs" dxfId="2452" priority="2476" operator="equal">
      <formula>"""erro"""</formula>
    </cfRule>
  </conditionalFormatting>
  <conditionalFormatting sqref="I82">
    <cfRule type="containsText" dxfId="2451" priority="2473" operator="containsText" text="erro">
      <formula>NOT(ISERROR(SEARCH("erro",I82)))</formula>
    </cfRule>
    <cfRule type="cellIs" dxfId="2450" priority="2474" operator="equal">
      <formula>"""erro"""</formula>
    </cfRule>
  </conditionalFormatting>
  <conditionalFormatting sqref="I82">
    <cfRule type="containsText" dxfId="2449" priority="2471" operator="containsText" text="erro">
      <formula>NOT(ISERROR(SEARCH("erro",I82)))</formula>
    </cfRule>
    <cfRule type="cellIs" dxfId="2448" priority="2472" operator="equal">
      <formula>"""erro"""</formula>
    </cfRule>
  </conditionalFormatting>
  <conditionalFormatting sqref="I82">
    <cfRule type="containsText" dxfId="2447" priority="2469" operator="containsText" text="erro">
      <formula>NOT(ISERROR(SEARCH("erro",I82)))</formula>
    </cfRule>
    <cfRule type="cellIs" dxfId="2446" priority="2470" operator="equal">
      <formula>"""erro"""</formula>
    </cfRule>
  </conditionalFormatting>
  <conditionalFormatting sqref="I82">
    <cfRule type="containsText" dxfId="2445" priority="2467" operator="containsText" text="erro">
      <formula>NOT(ISERROR(SEARCH("erro",I82)))</formula>
    </cfRule>
    <cfRule type="cellIs" dxfId="2444" priority="2468" operator="equal">
      <formula>"""erro"""</formula>
    </cfRule>
  </conditionalFormatting>
  <conditionalFormatting sqref="I82">
    <cfRule type="containsText" dxfId="2443" priority="2465" operator="containsText" text="erro">
      <formula>NOT(ISERROR(SEARCH("erro",I82)))</formula>
    </cfRule>
    <cfRule type="cellIs" dxfId="2442" priority="2466" operator="equal">
      <formula>"""erro"""</formula>
    </cfRule>
  </conditionalFormatting>
  <conditionalFormatting sqref="I82">
    <cfRule type="containsText" dxfId="2441" priority="2463" operator="containsText" text="erro">
      <formula>NOT(ISERROR(SEARCH("erro",I82)))</formula>
    </cfRule>
    <cfRule type="cellIs" dxfId="2440" priority="2464" operator="equal">
      <formula>"""erro"""</formula>
    </cfRule>
  </conditionalFormatting>
  <conditionalFormatting sqref="I82">
    <cfRule type="containsText" dxfId="2439" priority="2461" operator="containsText" text="erro">
      <formula>NOT(ISERROR(SEARCH("erro",I82)))</formula>
    </cfRule>
    <cfRule type="cellIs" dxfId="2438" priority="2462" operator="equal">
      <formula>"""erro"""</formula>
    </cfRule>
  </conditionalFormatting>
  <conditionalFormatting sqref="I82">
    <cfRule type="containsText" dxfId="2437" priority="2459" operator="containsText" text="erro">
      <formula>NOT(ISERROR(SEARCH("erro",I82)))</formula>
    </cfRule>
    <cfRule type="cellIs" dxfId="2436" priority="2460" operator="equal">
      <formula>"""erro"""</formula>
    </cfRule>
  </conditionalFormatting>
  <conditionalFormatting sqref="I82">
    <cfRule type="containsText" dxfId="2435" priority="2457" operator="containsText" text="erro">
      <formula>NOT(ISERROR(SEARCH("erro",I82)))</formula>
    </cfRule>
    <cfRule type="cellIs" dxfId="2434" priority="2458" operator="equal">
      <formula>"""erro"""</formula>
    </cfRule>
  </conditionalFormatting>
  <conditionalFormatting sqref="I82">
    <cfRule type="containsText" dxfId="2433" priority="2455" operator="containsText" text="erro">
      <formula>NOT(ISERROR(SEARCH("erro",I82)))</formula>
    </cfRule>
    <cfRule type="cellIs" dxfId="2432" priority="2456" operator="equal">
      <formula>"""erro"""</formula>
    </cfRule>
  </conditionalFormatting>
  <conditionalFormatting sqref="I82">
    <cfRule type="containsText" dxfId="2431" priority="2453" operator="containsText" text="erro">
      <formula>NOT(ISERROR(SEARCH("erro",I82)))</formula>
    </cfRule>
    <cfRule type="cellIs" dxfId="2430" priority="2454" operator="equal">
      <formula>"""erro"""</formula>
    </cfRule>
  </conditionalFormatting>
  <conditionalFormatting sqref="I82">
    <cfRule type="containsText" dxfId="2429" priority="2451" operator="containsText" text="erro">
      <formula>NOT(ISERROR(SEARCH("erro",I82)))</formula>
    </cfRule>
    <cfRule type="cellIs" dxfId="2428" priority="2452" operator="equal">
      <formula>"""erro"""</formula>
    </cfRule>
  </conditionalFormatting>
  <conditionalFormatting sqref="I82">
    <cfRule type="containsText" dxfId="2427" priority="2449" operator="containsText" text="erro">
      <formula>NOT(ISERROR(SEARCH("erro",I82)))</formula>
    </cfRule>
    <cfRule type="cellIs" dxfId="2426" priority="2450" operator="equal">
      <formula>"""erro"""</formula>
    </cfRule>
  </conditionalFormatting>
  <conditionalFormatting sqref="I82">
    <cfRule type="containsText" dxfId="2425" priority="2447" operator="containsText" text="erro">
      <formula>NOT(ISERROR(SEARCH("erro",I82)))</formula>
    </cfRule>
    <cfRule type="cellIs" dxfId="2424" priority="2448" operator="equal">
      <formula>"""erro"""</formula>
    </cfRule>
  </conditionalFormatting>
  <conditionalFormatting sqref="I82">
    <cfRule type="containsText" dxfId="2423" priority="2445" operator="containsText" text="erro">
      <formula>NOT(ISERROR(SEARCH("erro",I82)))</formula>
    </cfRule>
    <cfRule type="cellIs" dxfId="2422" priority="2446" operator="equal">
      <formula>"""erro"""</formula>
    </cfRule>
  </conditionalFormatting>
  <conditionalFormatting sqref="I82">
    <cfRule type="containsText" dxfId="2421" priority="2443" operator="containsText" text="erro">
      <formula>NOT(ISERROR(SEARCH("erro",I82)))</formula>
    </cfRule>
    <cfRule type="cellIs" dxfId="2420" priority="2444" operator="equal">
      <formula>"""erro"""</formula>
    </cfRule>
  </conditionalFormatting>
  <conditionalFormatting sqref="I82">
    <cfRule type="containsText" dxfId="2419" priority="2441" operator="containsText" text="erro">
      <formula>NOT(ISERROR(SEARCH("erro",I82)))</formula>
    </cfRule>
    <cfRule type="cellIs" dxfId="2418" priority="2442" operator="equal">
      <formula>"""erro"""</formula>
    </cfRule>
  </conditionalFormatting>
  <conditionalFormatting sqref="I82">
    <cfRule type="containsText" dxfId="2417" priority="2439" operator="containsText" text="erro">
      <formula>NOT(ISERROR(SEARCH("erro",I82)))</formula>
    </cfRule>
    <cfRule type="cellIs" dxfId="2416" priority="2440" operator="equal">
      <formula>"""erro"""</formula>
    </cfRule>
  </conditionalFormatting>
  <conditionalFormatting sqref="I82">
    <cfRule type="containsText" dxfId="2415" priority="2437" operator="containsText" text="erro">
      <formula>NOT(ISERROR(SEARCH("erro",I82)))</formula>
    </cfRule>
    <cfRule type="cellIs" dxfId="2414" priority="2438" operator="equal">
      <formula>"""erro"""</formula>
    </cfRule>
  </conditionalFormatting>
  <conditionalFormatting sqref="I82">
    <cfRule type="containsText" dxfId="2413" priority="2435" operator="containsText" text="erro">
      <formula>NOT(ISERROR(SEARCH("erro",I82)))</formula>
    </cfRule>
    <cfRule type="cellIs" dxfId="2412" priority="2436" operator="equal">
      <formula>"""erro"""</formula>
    </cfRule>
  </conditionalFormatting>
  <conditionalFormatting sqref="I82">
    <cfRule type="containsText" dxfId="2411" priority="2433" operator="containsText" text="erro">
      <formula>NOT(ISERROR(SEARCH("erro",I82)))</formula>
    </cfRule>
    <cfRule type="cellIs" dxfId="2410" priority="2434" operator="equal">
      <formula>"""erro"""</formula>
    </cfRule>
  </conditionalFormatting>
  <conditionalFormatting sqref="I82">
    <cfRule type="containsText" dxfId="2409" priority="2431" operator="containsText" text="erro">
      <formula>NOT(ISERROR(SEARCH("erro",I82)))</formula>
    </cfRule>
    <cfRule type="cellIs" dxfId="2408" priority="2432" operator="equal">
      <formula>"""erro"""</formula>
    </cfRule>
  </conditionalFormatting>
  <conditionalFormatting sqref="I82">
    <cfRule type="containsText" dxfId="2407" priority="2429" operator="containsText" text="erro">
      <formula>NOT(ISERROR(SEARCH("erro",I82)))</formula>
    </cfRule>
    <cfRule type="cellIs" dxfId="2406" priority="2430" operator="equal">
      <formula>"""erro"""</formula>
    </cfRule>
  </conditionalFormatting>
  <conditionalFormatting sqref="I83">
    <cfRule type="containsText" dxfId="2405" priority="2427" operator="containsText" text="erro">
      <formula>NOT(ISERROR(SEARCH("erro",I83)))</formula>
    </cfRule>
    <cfRule type="cellIs" dxfId="2404" priority="2428" operator="equal">
      <formula>"""erro"""</formula>
    </cfRule>
  </conditionalFormatting>
  <conditionalFormatting sqref="I83">
    <cfRule type="containsText" dxfId="2403" priority="2425" operator="containsText" text="erro">
      <formula>NOT(ISERROR(SEARCH("erro",I83)))</formula>
    </cfRule>
    <cfRule type="cellIs" dxfId="2402" priority="2426" operator="equal">
      <formula>"""erro"""</formula>
    </cfRule>
  </conditionalFormatting>
  <conditionalFormatting sqref="I83">
    <cfRule type="containsText" dxfId="2401" priority="2423" operator="containsText" text="erro">
      <formula>NOT(ISERROR(SEARCH("erro",I83)))</formula>
    </cfRule>
    <cfRule type="cellIs" dxfId="2400" priority="2424" operator="equal">
      <formula>"""erro"""</formula>
    </cfRule>
  </conditionalFormatting>
  <conditionalFormatting sqref="I83">
    <cfRule type="containsText" dxfId="2399" priority="2421" operator="containsText" text="erro">
      <formula>NOT(ISERROR(SEARCH("erro",I83)))</formula>
    </cfRule>
    <cfRule type="cellIs" dxfId="2398" priority="2422" operator="equal">
      <formula>"""erro"""</formula>
    </cfRule>
  </conditionalFormatting>
  <conditionalFormatting sqref="I83">
    <cfRule type="containsText" dxfId="2397" priority="2419" operator="containsText" text="erro">
      <formula>NOT(ISERROR(SEARCH("erro",I83)))</formula>
    </cfRule>
    <cfRule type="cellIs" dxfId="2396" priority="2420" operator="equal">
      <formula>"""erro"""</formula>
    </cfRule>
  </conditionalFormatting>
  <conditionalFormatting sqref="I83">
    <cfRule type="containsText" dxfId="2395" priority="2417" operator="containsText" text="erro">
      <formula>NOT(ISERROR(SEARCH("erro",I83)))</formula>
    </cfRule>
    <cfRule type="cellIs" dxfId="2394" priority="2418" operator="equal">
      <formula>"""erro"""</formula>
    </cfRule>
  </conditionalFormatting>
  <conditionalFormatting sqref="I83">
    <cfRule type="containsText" dxfId="2393" priority="2415" operator="containsText" text="erro">
      <formula>NOT(ISERROR(SEARCH("erro",I83)))</formula>
    </cfRule>
    <cfRule type="cellIs" dxfId="2392" priority="2416" operator="equal">
      <formula>"""erro"""</formula>
    </cfRule>
  </conditionalFormatting>
  <conditionalFormatting sqref="I83">
    <cfRule type="containsText" dxfId="2391" priority="2413" operator="containsText" text="erro">
      <formula>NOT(ISERROR(SEARCH("erro",I83)))</formula>
    </cfRule>
    <cfRule type="cellIs" dxfId="2390" priority="2414" operator="equal">
      <formula>"""erro"""</formula>
    </cfRule>
  </conditionalFormatting>
  <conditionalFormatting sqref="I83">
    <cfRule type="containsText" dxfId="2389" priority="2411" operator="containsText" text="erro">
      <formula>NOT(ISERROR(SEARCH("erro",I83)))</formula>
    </cfRule>
    <cfRule type="cellIs" dxfId="2388" priority="2412" operator="equal">
      <formula>"""erro"""</formula>
    </cfRule>
  </conditionalFormatting>
  <conditionalFormatting sqref="I83">
    <cfRule type="containsText" dxfId="2387" priority="2409" operator="containsText" text="erro">
      <formula>NOT(ISERROR(SEARCH("erro",I83)))</formula>
    </cfRule>
    <cfRule type="cellIs" dxfId="2386" priority="2410" operator="equal">
      <formula>"""erro"""</formula>
    </cfRule>
  </conditionalFormatting>
  <conditionalFormatting sqref="I83">
    <cfRule type="containsText" dxfId="2385" priority="2407" operator="containsText" text="erro">
      <formula>NOT(ISERROR(SEARCH("erro",I83)))</formula>
    </cfRule>
    <cfRule type="cellIs" dxfId="2384" priority="2408" operator="equal">
      <formula>"""erro"""</formula>
    </cfRule>
  </conditionalFormatting>
  <conditionalFormatting sqref="I83">
    <cfRule type="containsText" dxfId="2383" priority="2405" operator="containsText" text="erro">
      <formula>NOT(ISERROR(SEARCH("erro",I83)))</formula>
    </cfRule>
    <cfRule type="cellIs" dxfId="2382" priority="2406" operator="equal">
      <formula>"""erro"""</formula>
    </cfRule>
  </conditionalFormatting>
  <conditionalFormatting sqref="I83">
    <cfRule type="containsText" dxfId="2381" priority="2403" operator="containsText" text="erro">
      <formula>NOT(ISERROR(SEARCH("erro",I83)))</formula>
    </cfRule>
    <cfRule type="cellIs" dxfId="2380" priority="2404" operator="equal">
      <formula>"""erro"""</formula>
    </cfRule>
  </conditionalFormatting>
  <conditionalFormatting sqref="I83">
    <cfRule type="containsText" dxfId="2379" priority="2401" operator="containsText" text="erro">
      <formula>NOT(ISERROR(SEARCH("erro",I83)))</formula>
    </cfRule>
    <cfRule type="cellIs" dxfId="2378" priority="2402" operator="equal">
      <formula>"""erro"""</formula>
    </cfRule>
  </conditionalFormatting>
  <conditionalFormatting sqref="I83">
    <cfRule type="containsText" dxfId="2377" priority="2399" operator="containsText" text="erro">
      <formula>NOT(ISERROR(SEARCH("erro",I83)))</formula>
    </cfRule>
    <cfRule type="cellIs" dxfId="2376" priority="2400" operator="equal">
      <formula>"""erro"""</formula>
    </cfRule>
  </conditionalFormatting>
  <conditionalFormatting sqref="I83">
    <cfRule type="containsText" dxfId="2375" priority="2397" operator="containsText" text="erro">
      <formula>NOT(ISERROR(SEARCH("erro",I83)))</formula>
    </cfRule>
    <cfRule type="cellIs" dxfId="2374" priority="2398" operator="equal">
      <formula>"""erro"""</formula>
    </cfRule>
  </conditionalFormatting>
  <conditionalFormatting sqref="I83">
    <cfRule type="containsText" dxfId="2373" priority="2395" operator="containsText" text="erro">
      <formula>NOT(ISERROR(SEARCH("erro",I83)))</formula>
    </cfRule>
    <cfRule type="cellIs" dxfId="2372" priority="2396" operator="equal">
      <formula>"""erro"""</formula>
    </cfRule>
  </conditionalFormatting>
  <conditionalFormatting sqref="I83">
    <cfRule type="containsText" dxfId="2371" priority="2393" operator="containsText" text="erro">
      <formula>NOT(ISERROR(SEARCH("erro",I83)))</formula>
    </cfRule>
    <cfRule type="cellIs" dxfId="2370" priority="2394" operator="equal">
      <formula>"""erro"""</formula>
    </cfRule>
  </conditionalFormatting>
  <conditionalFormatting sqref="I83">
    <cfRule type="containsText" dxfId="2369" priority="2391" operator="containsText" text="erro">
      <formula>NOT(ISERROR(SEARCH("erro",I83)))</formula>
    </cfRule>
    <cfRule type="cellIs" dxfId="2368" priority="2392" operator="equal">
      <formula>"""erro"""</formula>
    </cfRule>
  </conditionalFormatting>
  <conditionalFormatting sqref="I83">
    <cfRule type="containsText" dxfId="2367" priority="2389" operator="containsText" text="erro">
      <formula>NOT(ISERROR(SEARCH("erro",I83)))</formula>
    </cfRule>
    <cfRule type="cellIs" dxfId="2366" priority="2390" operator="equal">
      <formula>"""erro"""</formula>
    </cfRule>
  </conditionalFormatting>
  <conditionalFormatting sqref="I83">
    <cfRule type="containsText" dxfId="2365" priority="2387" operator="containsText" text="erro">
      <formula>NOT(ISERROR(SEARCH("erro",I83)))</formula>
    </cfRule>
    <cfRule type="cellIs" dxfId="2364" priority="2388" operator="equal">
      <formula>"""erro"""</formula>
    </cfRule>
  </conditionalFormatting>
  <conditionalFormatting sqref="I83">
    <cfRule type="containsText" dxfId="2363" priority="2385" operator="containsText" text="erro">
      <formula>NOT(ISERROR(SEARCH("erro",I83)))</formula>
    </cfRule>
    <cfRule type="cellIs" dxfId="2362" priority="2386" operator="equal">
      <formula>"""erro"""</formula>
    </cfRule>
  </conditionalFormatting>
  <conditionalFormatting sqref="I83">
    <cfRule type="containsText" dxfId="2361" priority="2383" operator="containsText" text="erro">
      <formula>NOT(ISERROR(SEARCH("erro",I83)))</formula>
    </cfRule>
    <cfRule type="cellIs" dxfId="2360" priority="2384" operator="equal">
      <formula>"""erro"""</formula>
    </cfRule>
  </conditionalFormatting>
  <conditionalFormatting sqref="I83">
    <cfRule type="containsText" dxfId="2359" priority="2381" operator="containsText" text="erro">
      <formula>NOT(ISERROR(SEARCH("erro",I83)))</formula>
    </cfRule>
    <cfRule type="cellIs" dxfId="2358" priority="2382" operator="equal">
      <formula>"""erro"""</formula>
    </cfRule>
  </conditionalFormatting>
  <conditionalFormatting sqref="I83">
    <cfRule type="containsText" dxfId="2357" priority="2379" operator="containsText" text="erro">
      <formula>NOT(ISERROR(SEARCH("erro",I83)))</formula>
    </cfRule>
    <cfRule type="cellIs" dxfId="2356" priority="2380" operator="equal">
      <formula>"""erro"""</formula>
    </cfRule>
  </conditionalFormatting>
  <conditionalFormatting sqref="I83">
    <cfRule type="containsText" dxfId="2355" priority="2377" operator="containsText" text="erro">
      <formula>NOT(ISERROR(SEARCH("erro",I83)))</formula>
    </cfRule>
    <cfRule type="cellIs" dxfId="2354" priority="2378" operator="equal">
      <formula>"""erro"""</formula>
    </cfRule>
  </conditionalFormatting>
  <conditionalFormatting sqref="I83">
    <cfRule type="containsText" dxfId="2353" priority="2375" operator="containsText" text="erro">
      <formula>NOT(ISERROR(SEARCH("erro",I83)))</formula>
    </cfRule>
    <cfRule type="cellIs" dxfId="2352" priority="2376" operator="equal">
      <formula>"""erro"""</formula>
    </cfRule>
  </conditionalFormatting>
  <conditionalFormatting sqref="I83">
    <cfRule type="containsText" dxfId="2351" priority="2373" operator="containsText" text="erro">
      <formula>NOT(ISERROR(SEARCH("erro",I83)))</formula>
    </cfRule>
    <cfRule type="cellIs" dxfId="2350" priority="2374" operator="equal">
      <formula>"""erro"""</formula>
    </cfRule>
  </conditionalFormatting>
  <conditionalFormatting sqref="I83">
    <cfRule type="containsText" dxfId="2349" priority="2371" operator="containsText" text="erro">
      <formula>NOT(ISERROR(SEARCH("erro",I83)))</formula>
    </cfRule>
    <cfRule type="cellIs" dxfId="2348" priority="2372" operator="equal">
      <formula>"""erro"""</formula>
    </cfRule>
  </conditionalFormatting>
  <conditionalFormatting sqref="I83">
    <cfRule type="containsText" dxfId="2347" priority="2369" operator="containsText" text="erro">
      <formula>NOT(ISERROR(SEARCH("erro",I83)))</formula>
    </cfRule>
    <cfRule type="cellIs" dxfId="2346" priority="2370" operator="equal">
      <formula>"""erro"""</formula>
    </cfRule>
  </conditionalFormatting>
  <conditionalFormatting sqref="I83">
    <cfRule type="containsText" dxfId="2345" priority="2367" operator="containsText" text="erro">
      <formula>NOT(ISERROR(SEARCH("erro",I83)))</formula>
    </cfRule>
    <cfRule type="cellIs" dxfId="2344" priority="2368" operator="equal">
      <formula>"""erro"""</formula>
    </cfRule>
  </conditionalFormatting>
  <conditionalFormatting sqref="I83">
    <cfRule type="containsText" dxfId="2343" priority="2365" operator="containsText" text="erro">
      <formula>NOT(ISERROR(SEARCH("erro",I83)))</formula>
    </cfRule>
    <cfRule type="cellIs" dxfId="2342" priority="2366" operator="equal">
      <formula>"""erro"""</formula>
    </cfRule>
  </conditionalFormatting>
  <conditionalFormatting sqref="I83">
    <cfRule type="containsText" dxfId="2341" priority="2363" operator="containsText" text="erro">
      <formula>NOT(ISERROR(SEARCH("erro",I83)))</formula>
    </cfRule>
    <cfRule type="cellIs" dxfId="2340" priority="2364" operator="equal">
      <formula>"""erro"""</formula>
    </cfRule>
  </conditionalFormatting>
  <conditionalFormatting sqref="I83">
    <cfRule type="containsText" dxfId="2339" priority="2361" operator="containsText" text="erro">
      <formula>NOT(ISERROR(SEARCH("erro",I83)))</formula>
    </cfRule>
    <cfRule type="cellIs" dxfId="2338" priority="2362" operator="equal">
      <formula>"""erro"""</formula>
    </cfRule>
  </conditionalFormatting>
  <conditionalFormatting sqref="I83">
    <cfRule type="containsText" dxfId="2337" priority="2359" operator="containsText" text="erro">
      <formula>NOT(ISERROR(SEARCH("erro",I83)))</formula>
    </cfRule>
    <cfRule type="cellIs" dxfId="2336" priority="2360" operator="equal">
      <formula>"""erro"""</formula>
    </cfRule>
  </conditionalFormatting>
  <conditionalFormatting sqref="I83">
    <cfRule type="containsText" dxfId="2335" priority="2357" operator="containsText" text="erro">
      <formula>NOT(ISERROR(SEARCH("erro",I83)))</formula>
    </cfRule>
    <cfRule type="cellIs" dxfId="2334" priority="2358" operator="equal">
      <formula>"""erro"""</formula>
    </cfRule>
  </conditionalFormatting>
  <conditionalFormatting sqref="I83">
    <cfRule type="containsText" dxfId="2333" priority="2355" operator="containsText" text="erro">
      <formula>NOT(ISERROR(SEARCH("erro",I83)))</formula>
    </cfRule>
    <cfRule type="cellIs" dxfId="2332" priority="2356" operator="equal">
      <formula>"""erro"""</formula>
    </cfRule>
  </conditionalFormatting>
  <conditionalFormatting sqref="I83">
    <cfRule type="containsText" dxfId="2331" priority="2353" operator="containsText" text="erro">
      <formula>NOT(ISERROR(SEARCH("erro",I83)))</formula>
    </cfRule>
    <cfRule type="cellIs" dxfId="2330" priority="2354" operator="equal">
      <formula>"""erro"""</formula>
    </cfRule>
  </conditionalFormatting>
  <conditionalFormatting sqref="I83">
    <cfRule type="containsText" dxfId="2329" priority="2351" operator="containsText" text="erro">
      <formula>NOT(ISERROR(SEARCH("erro",I83)))</formula>
    </cfRule>
    <cfRule type="cellIs" dxfId="2328" priority="2352" operator="equal">
      <formula>"""erro"""</formula>
    </cfRule>
  </conditionalFormatting>
  <conditionalFormatting sqref="I83">
    <cfRule type="containsText" dxfId="2327" priority="2349" operator="containsText" text="erro">
      <formula>NOT(ISERROR(SEARCH("erro",I83)))</formula>
    </cfRule>
    <cfRule type="cellIs" dxfId="2326" priority="2350" operator="equal">
      <formula>"""erro"""</formula>
    </cfRule>
  </conditionalFormatting>
  <conditionalFormatting sqref="I83">
    <cfRule type="containsText" dxfId="2325" priority="2347" operator="containsText" text="erro">
      <formula>NOT(ISERROR(SEARCH("erro",I83)))</formula>
    </cfRule>
    <cfRule type="cellIs" dxfId="2324" priority="2348" operator="equal">
      <formula>"""erro"""</formula>
    </cfRule>
  </conditionalFormatting>
  <conditionalFormatting sqref="I83">
    <cfRule type="containsText" dxfId="2323" priority="2345" operator="containsText" text="erro">
      <formula>NOT(ISERROR(SEARCH("erro",I83)))</formula>
    </cfRule>
    <cfRule type="cellIs" dxfId="2322" priority="2346" operator="equal">
      <formula>"""erro"""</formula>
    </cfRule>
  </conditionalFormatting>
  <conditionalFormatting sqref="I83">
    <cfRule type="containsText" dxfId="2321" priority="2343" operator="containsText" text="erro">
      <formula>NOT(ISERROR(SEARCH("erro",I83)))</formula>
    </cfRule>
    <cfRule type="cellIs" dxfId="2320" priority="2344" operator="equal">
      <formula>"""erro"""</formula>
    </cfRule>
  </conditionalFormatting>
  <conditionalFormatting sqref="I83">
    <cfRule type="containsText" dxfId="2319" priority="2341" operator="containsText" text="erro">
      <formula>NOT(ISERROR(SEARCH("erro",I83)))</formula>
    </cfRule>
    <cfRule type="cellIs" dxfId="2318" priority="2342" operator="equal">
      <formula>"""erro"""</formula>
    </cfRule>
  </conditionalFormatting>
  <conditionalFormatting sqref="I83">
    <cfRule type="containsText" dxfId="2317" priority="2339" operator="containsText" text="erro">
      <formula>NOT(ISERROR(SEARCH("erro",I83)))</formula>
    </cfRule>
    <cfRule type="cellIs" dxfId="2316" priority="2340" operator="equal">
      <formula>"""erro"""</formula>
    </cfRule>
  </conditionalFormatting>
  <conditionalFormatting sqref="I83">
    <cfRule type="containsText" dxfId="2315" priority="2337" operator="containsText" text="erro">
      <formula>NOT(ISERROR(SEARCH("erro",I83)))</formula>
    </cfRule>
    <cfRule type="cellIs" dxfId="2314" priority="2338" operator="equal">
      <formula>"""erro"""</formula>
    </cfRule>
  </conditionalFormatting>
  <conditionalFormatting sqref="I83">
    <cfRule type="containsText" dxfId="2313" priority="2335" operator="containsText" text="erro">
      <formula>NOT(ISERROR(SEARCH("erro",I83)))</formula>
    </cfRule>
    <cfRule type="cellIs" dxfId="2312" priority="2336" operator="equal">
      <formula>"""erro"""</formula>
    </cfRule>
  </conditionalFormatting>
  <conditionalFormatting sqref="I83">
    <cfRule type="containsText" dxfId="2311" priority="2333" operator="containsText" text="erro">
      <formula>NOT(ISERROR(SEARCH("erro",I83)))</formula>
    </cfRule>
    <cfRule type="cellIs" dxfId="2310" priority="2334" operator="equal">
      <formula>"""erro"""</formula>
    </cfRule>
  </conditionalFormatting>
  <conditionalFormatting sqref="I83">
    <cfRule type="containsText" dxfId="2309" priority="2331" operator="containsText" text="erro">
      <formula>NOT(ISERROR(SEARCH("erro",I83)))</formula>
    </cfRule>
    <cfRule type="cellIs" dxfId="2308" priority="2332" operator="equal">
      <formula>"""erro"""</formula>
    </cfRule>
  </conditionalFormatting>
  <conditionalFormatting sqref="I83">
    <cfRule type="containsText" dxfId="2307" priority="2329" operator="containsText" text="erro">
      <formula>NOT(ISERROR(SEARCH("erro",I83)))</formula>
    </cfRule>
    <cfRule type="cellIs" dxfId="2306" priority="2330" operator="equal">
      <formula>"""erro"""</formula>
    </cfRule>
  </conditionalFormatting>
  <conditionalFormatting sqref="I83">
    <cfRule type="containsText" dxfId="2305" priority="2327" operator="containsText" text="erro">
      <formula>NOT(ISERROR(SEARCH("erro",I83)))</formula>
    </cfRule>
    <cfRule type="cellIs" dxfId="2304" priority="2328" operator="equal">
      <formula>"""erro"""</formula>
    </cfRule>
  </conditionalFormatting>
  <conditionalFormatting sqref="I83">
    <cfRule type="containsText" dxfId="2303" priority="2325" operator="containsText" text="erro">
      <formula>NOT(ISERROR(SEARCH("erro",I83)))</formula>
    </cfRule>
    <cfRule type="cellIs" dxfId="2302" priority="2326" operator="equal">
      <formula>"""erro"""</formula>
    </cfRule>
  </conditionalFormatting>
  <conditionalFormatting sqref="I83">
    <cfRule type="containsText" dxfId="2301" priority="2323" operator="containsText" text="erro">
      <formula>NOT(ISERROR(SEARCH("erro",I83)))</formula>
    </cfRule>
    <cfRule type="cellIs" dxfId="2300" priority="2324" operator="equal">
      <formula>"""erro"""</formula>
    </cfRule>
  </conditionalFormatting>
  <conditionalFormatting sqref="I83">
    <cfRule type="containsText" dxfId="2299" priority="2321" operator="containsText" text="erro">
      <formula>NOT(ISERROR(SEARCH("erro",I83)))</formula>
    </cfRule>
    <cfRule type="cellIs" dxfId="2298" priority="2322" operator="equal">
      <formula>"""erro"""</formula>
    </cfRule>
  </conditionalFormatting>
  <conditionalFormatting sqref="I83">
    <cfRule type="containsText" dxfId="2297" priority="2319" operator="containsText" text="erro">
      <formula>NOT(ISERROR(SEARCH("erro",I83)))</formula>
    </cfRule>
    <cfRule type="cellIs" dxfId="2296" priority="2320" operator="equal">
      <formula>"""erro"""</formula>
    </cfRule>
  </conditionalFormatting>
  <conditionalFormatting sqref="I83">
    <cfRule type="containsText" dxfId="2295" priority="2317" operator="containsText" text="erro">
      <formula>NOT(ISERROR(SEARCH("erro",I83)))</formula>
    </cfRule>
    <cfRule type="cellIs" dxfId="2294" priority="2318" operator="equal">
      <formula>"""erro"""</formula>
    </cfRule>
  </conditionalFormatting>
  <conditionalFormatting sqref="I83">
    <cfRule type="containsText" dxfId="2293" priority="2315" operator="containsText" text="erro">
      <formula>NOT(ISERROR(SEARCH("erro",I83)))</formula>
    </cfRule>
    <cfRule type="cellIs" dxfId="2292" priority="2316" operator="equal">
      <formula>"""erro"""</formula>
    </cfRule>
  </conditionalFormatting>
  <conditionalFormatting sqref="I83">
    <cfRule type="containsText" dxfId="2291" priority="2313" operator="containsText" text="erro">
      <formula>NOT(ISERROR(SEARCH("erro",I83)))</formula>
    </cfRule>
    <cfRule type="cellIs" dxfId="2290" priority="2314" operator="equal">
      <formula>"""erro"""</formula>
    </cfRule>
  </conditionalFormatting>
  <conditionalFormatting sqref="I83">
    <cfRule type="containsText" dxfId="2289" priority="2311" operator="containsText" text="erro">
      <formula>NOT(ISERROR(SEARCH("erro",I83)))</formula>
    </cfRule>
    <cfRule type="cellIs" dxfId="2288" priority="2312" operator="equal">
      <formula>"""erro"""</formula>
    </cfRule>
  </conditionalFormatting>
  <conditionalFormatting sqref="I83">
    <cfRule type="containsText" dxfId="2287" priority="2309" operator="containsText" text="erro">
      <formula>NOT(ISERROR(SEARCH("erro",I83)))</formula>
    </cfRule>
    <cfRule type="cellIs" dxfId="2286" priority="2310" operator="equal">
      <formula>"""erro"""</formula>
    </cfRule>
  </conditionalFormatting>
  <conditionalFormatting sqref="I83">
    <cfRule type="containsText" dxfId="2285" priority="2307" operator="containsText" text="erro">
      <formula>NOT(ISERROR(SEARCH("erro",I83)))</formula>
    </cfRule>
    <cfRule type="cellIs" dxfId="2284" priority="2308" operator="equal">
      <formula>"""erro"""</formula>
    </cfRule>
  </conditionalFormatting>
  <conditionalFormatting sqref="I83">
    <cfRule type="containsText" dxfId="2283" priority="2305" operator="containsText" text="erro">
      <formula>NOT(ISERROR(SEARCH("erro",I83)))</formula>
    </cfRule>
    <cfRule type="cellIs" dxfId="2282" priority="2306" operator="equal">
      <formula>"""erro"""</formula>
    </cfRule>
  </conditionalFormatting>
  <conditionalFormatting sqref="I83">
    <cfRule type="containsText" dxfId="2281" priority="2303" operator="containsText" text="erro">
      <formula>NOT(ISERROR(SEARCH("erro",I83)))</formula>
    </cfRule>
    <cfRule type="cellIs" dxfId="2280" priority="2304" operator="equal">
      <formula>"""erro"""</formula>
    </cfRule>
  </conditionalFormatting>
  <conditionalFormatting sqref="I83">
    <cfRule type="containsText" dxfId="2279" priority="2301" operator="containsText" text="erro">
      <formula>NOT(ISERROR(SEARCH("erro",I83)))</formula>
    </cfRule>
    <cfRule type="cellIs" dxfId="2278" priority="2302" operator="equal">
      <formula>"""erro"""</formula>
    </cfRule>
  </conditionalFormatting>
  <conditionalFormatting sqref="I83">
    <cfRule type="containsText" dxfId="2277" priority="2299" operator="containsText" text="erro">
      <formula>NOT(ISERROR(SEARCH("erro",I83)))</formula>
    </cfRule>
    <cfRule type="cellIs" dxfId="2276" priority="2300" operator="equal">
      <formula>"""erro"""</formula>
    </cfRule>
  </conditionalFormatting>
  <conditionalFormatting sqref="I83">
    <cfRule type="containsText" dxfId="2275" priority="2297" operator="containsText" text="erro">
      <formula>NOT(ISERROR(SEARCH("erro",I83)))</formula>
    </cfRule>
    <cfRule type="cellIs" dxfId="2274" priority="2298" operator="equal">
      <formula>"""erro"""</formula>
    </cfRule>
  </conditionalFormatting>
  <conditionalFormatting sqref="I83">
    <cfRule type="containsText" dxfId="2273" priority="2295" operator="containsText" text="erro">
      <formula>NOT(ISERROR(SEARCH("erro",I83)))</formula>
    </cfRule>
    <cfRule type="cellIs" dxfId="2272" priority="2296" operator="equal">
      <formula>"""erro"""</formula>
    </cfRule>
  </conditionalFormatting>
  <conditionalFormatting sqref="I83">
    <cfRule type="containsText" dxfId="2271" priority="2293" operator="containsText" text="erro">
      <formula>NOT(ISERROR(SEARCH("erro",I83)))</formula>
    </cfRule>
    <cfRule type="cellIs" dxfId="2270" priority="2294" operator="equal">
      <formula>"""erro"""</formula>
    </cfRule>
  </conditionalFormatting>
  <conditionalFormatting sqref="I83">
    <cfRule type="containsText" dxfId="2269" priority="2291" operator="containsText" text="erro">
      <formula>NOT(ISERROR(SEARCH("erro",I83)))</formula>
    </cfRule>
    <cfRule type="cellIs" dxfId="2268" priority="2292" operator="equal">
      <formula>"""erro"""</formula>
    </cfRule>
  </conditionalFormatting>
  <conditionalFormatting sqref="I84">
    <cfRule type="containsText" dxfId="2267" priority="2289" operator="containsText" text="erro">
      <formula>NOT(ISERROR(SEARCH("erro",I84)))</formula>
    </cfRule>
    <cfRule type="cellIs" dxfId="2266" priority="2290" operator="equal">
      <formula>"""erro"""</formula>
    </cfRule>
  </conditionalFormatting>
  <conditionalFormatting sqref="I84">
    <cfRule type="containsText" dxfId="2265" priority="2287" operator="containsText" text="erro">
      <formula>NOT(ISERROR(SEARCH("erro",I84)))</formula>
    </cfRule>
    <cfRule type="cellIs" dxfId="2264" priority="2288" operator="equal">
      <formula>"""erro"""</formula>
    </cfRule>
  </conditionalFormatting>
  <conditionalFormatting sqref="I84">
    <cfRule type="containsText" dxfId="2263" priority="2285" operator="containsText" text="erro">
      <formula>NOT(ISERROR(SEARCH("erro",I84)))</formula>
    </cfRule>
    <cfRule type="cellIs" dxfId="2262" priority="2286" operator="equal">
      <formula>"""erro"""</formula>
    </cfRule>
  </conditionalFormatting>
  <conditionalFormatting sqref="I84">
    <cfRule type="containsText" dxfId="2261" priority="2283" operator="containsText" text="erro">
      <formula>NOT(ISERROR(SEARCH("erro",I84)))</formula>
    </cfRule>
    <cfRule type="cellIs" dxfId="2260" priority="2284" operator="equal">
      <formula>"""erro"""</formula>
    </cfRule>
  </conditionalFormatting>
  <conditionalFormatting sqref="I84">
    <cfRule type="containsText" dxfId="2259" priority="2281" operator="containsText" text="erro">
      <formula>NOT(ISERROR(SEARCH("erro",I84)))</formula>
    </cfRule>
    <cfRule type="cellIs" dxfId="2258" priority="2282" operator="equal">
      <formula>"""erro"""</formula>
    </cfRule>
  </conditionalFormatting>
  <conditionalFormatting sqref="I84">
    <cfRule type="containsText" dxfId="2257" priority="2279" operator="containsText" text="erro">
      <formula>NOT(ISERROR(SEARCH("erro",I84)))</formula>
    </cfRule>
    <cfRule type="cellIs" dxfId="2256" priority="2280" operator="equal">
      <formula>"""erro"""</formula>
    </cfRule>
  </conditionalFormatting>
  <conditionalFormatting sqref="I84">
    <cfRule type="containsText" dxfId="2255" priority="2277" operator="containsText" text="erro">
      <formula>NOT(ISERROR(SEARCH("erro",I84)))</formula>
    </cfRule>
    <cfRule type="cellIs" dxfId="2254" priority="2278" operator="equal">
      <formula>"""erro"""</formula>
    </cfRule>
  </conditionalFormatting>
  <conditionalFormatting sqref="I84">
    <cfRule type="containsText" dxfId="2253" priority="2275" operator="containsText" text="erro">
      <formula>NOT(ISERROR(SEARCH("erro",I84)))</formula>
    </cfRule>
    <cfRule type="cellIs" dxfId="2252" priority="2276" operator="equal">
      <formula>"""erro"""</formula>
    </cfRule>
  </conditionalFormatting>
  <conditionalFormatting sqref="I84">
    <cfRule type="containsText" dxfId="2251" priority="2273" operator="containsText" text="erro">
      <formula>NOT(ISERROR(SEARCH("erro",I84)))</formula>
    </cfRule>
    <cfRule type="cellIs" dxfId="2250" priority="2274" operator="equal">
      <formula>"""erro"""</formula>
    </cfRule>
  </conditionalFormatting>
  <conditionalFormatting sqref="I84">
    <cfRule type="containsText" dxfId="2249" priority="2271" operator="containsText" text="erro">
      <formula>NOT(ISERROR(SEARCH("erro",I84)))</formula>
    </cfRule>
    <cfRule type="cellIs" dxfId="2248" priority="2272" operator="equal">
      <formula>"""erro"""</formula>
    </cfRule>
  </conditionalFormatting>
  <conditionalFormatting sqref="I84">
    <cfRule type="containsText" dxfId="2247" priority="2269" operator="containsText" text="erro">
      <formula>NOT(ISERROR(SEARCH("erro",I84)))</formula>
    </cfRule>
    <cfRule type="cellIs" dxfId="2246" priority="2270" operator="equal">
      <formula>"""erro"""</formula>
    </cfRule>
  </conditionalFormatting>
  <conditionalFormatting sqref="I84">
    <cfRule type="containsText" dxfId="2245" priority="2267" operator="containsText" text="erro">
      <formula>NOT(ISERROR(SEARCH("erro",I84)))</formula>
    </cfRule>
    <cfRule type="cellIs" dxfId="2244" priority="2268" operator="equal">
      <formula>"""erro"""</formula>
    </cfRule>
  </conditionalFormatting>
  <conditionalFormatting sqref="I84">
    <cfRule type="containsText" dxfId="2243" priority="2265" operator="containsText" text="erro">
      <formula>NOT(ISERROR(SEARCH("erro",I84)))</formula>
    </cfRule>
    <cfRule type="cellIs" dxfId="2242" priority="2266" operator="equal">
      <formula>"""erro"""</formula>
    </cfRule>
  </conditionalFormatting>
  <conditionalFormatting sqref="I84">
    <cfRule type="containsText" dxfId="2241" priority="2263" operator="containsText" text="erro">
      <formula>NOT(ISERROR(SEARCH("erro",I84)))</formula>
    </cfRule>
    <cfRule type="cellIs" dxfId="2240" priority="2264" operator="equal">
      <formula>"""erro"""</formula>
    </cfRule>
  </conditionalFormatting>
  <conditionalFormatting sqref="I84">
    <cfRule type="containsText" dxfId="2239" priority="2261" operator="containsText" text="erro">
      <formula>NOT(ISERROR(SEARCH("erro",I84)))</formula>
    </cfRule>
    <cfRule type="cellIs" dxfId="2238" priority="2262" operator="equal">
      <formula>"""erro"""</formula>
    </cfRule>
  </conditionalFormatting>
  <conditionalFormatting sqref="I84">
    <cfRule type="containsText" dxfId="2237" priority="2259" operator="containsText" text="erro">
      <formula>NOT(ISERROR(SEARCH("erro",I84)))</formula>
    </cfRule>
    <cfRule type="cellIs" dxfId="2236" priority="2260" operator="equal">
      <formula>"""erro"""</formula>
    </cfRule>
  </conditionalFormatting>
  <conditionalFormatting sqref="I84">
    <cfRule type="containsText" dxfId="2235" priority="2257" operator="containsText" text="erro">
      <formula>NOT(ISERROR(SEARCH("erro",I84)))</formula>
    </cfRule>
    <cfRule type="cellIs" dxfId="2234" priority="2258" operator="equal">
      <formula>"""erro"""</formula>
    </cfRule>
  </conditionalFormatting>
  <conditionalFormatting sqref="I84">
    <cfRule type="containsText" dxfId="2233" priority="2255" operator="containsText" text="erro">
      <formula>NOT(ISERROR(SEARCH("erro",I84)))</formula>
    </cfRule>
    <cfRule type="cellIs" dxfId="2232" priority="2256" operator="equal">
      <formula>"""erro"""</formula>
    </cfRule>
  </conditionalFormatting>
  <conditionalFormatting sqref="I84">
    <cfRule type="containsText" dxfId="2231" priority="2253" operator="containsText" text="erro">
      <formula>NOT(ISERROR(SEARCH("erro",I84)))</formula>
    </cfRule>
    <cfRule type="cellIs" dxfId="2230" priority="2254" operator="equal">
      <formula>"""erro"""</formula>
    </cfRule>
  </conditionalFormatting>
  <conditionalFormatting sqref="I84">
    <cfRule type="containsText" dxfId="2229" priority="2251" operator="containsText" text="erro">
      <formula>NOT(ISERROR(SEARCH("erro",I84)))</formula>
    </cfRule>
    <cfRule type="cellIs" dxfId="2228" priority="2252" operator="equal">
      <formula>"""erro"""</formula>
    </cfRule>
  </conditionalFormatting>
  <conditionalFormatting sqref="I84">
    <cfRule type="containsText" dxfId="2227" priority="2249" operator="containsText" text="erro">
      <formula>NOT(ISERROR(SEARCH("erro",I84)))</formula>
    </cfRule>
    <cfRule type="cellIs" dxfId="2226" priority="2250" operator="equal">
      <formula>"""erro"""</formula>
    </cfRule>
  </conditionalFormatting>
  <conditionalFormatting sqref="I84">
    <cfRule type="containsText" dxfId="2225" priority="2247" operator="containsText" text="erro">
      <formula>NOT(ISERROR(SEARCH("erro",I84)))</formula>
    </cfRule>
    <cfRule type="cellIs" dxfId="2224" priority="2248" operator="equal">
      <formula>"""erro"""</formula>
    </cfRule>
  </conditionalFormatting>
  <conditionalFormatting sqref="I84">
    <cfRule type="containsText" dxfId="2223" priority="2245" operator="containsText" text="erro">
      <formula>NOT(ISERROR(SEARCH("erro",I84)))</formula>
    </cfRule>
    <cfRule type="cellIs" dxfId="2222" priority="2246" operator="equal">
      <formula>"""erro"""</formula>
    </cfRule>
  </conditionalFormatting>
  <conditionalFormatting sqref="I84">
    <cfRule type="containsText" dxfId="2221" priority="2243" operator="containsText" text="erro">
      <formula>NOT(ISERROR(SEARCH("erro",I84)))</formula>
    </cfRule>
    <cfRule type="cellIs" dxfId="2220" priority="2244" operator="equal">
      <formula>"""erro"""</formula>
    </cfRule>
  </conditionalFormatting>
  <conditionalFormatting sqref="I84">
    <cfRule type="containsText" dxfId="2219" priority="2241" operator="containsText" text="erro">
      <formula>NOT(ISERROR(SEARCH("erro",I84)))</formula>
    </cfRule>
    <cfRule type="cellIs" dxfId="2218" priority="2242" operator="equal">
      <formula>"""erro"""</formula>
    </cfRule>
  </conditionalFormatting>
  <conditionalFormatting sqref="I84">
    <cfRule type="containsText" dxfId="2217" priority="2239" operator="containsText" text="erro">
      <formula>NOT(ISERROR(SEARCH("erro",I84)))</formula>
    </cfRule>
    <cfRule type="cellIs" dxfId="2216" priority="2240" operator="equal">
      <formula>"""erro"""</formula>
    </cfRule>
  </conditionalFormatting>
  <conditionalFormatting sqref="I84">
    <cfRule type="containsText" dxfId="2215" priority="2237" operator="containsText" text="erro">
      <formula>NOT(ISERROR(SEARCH("erro",I84)))</formula>
    </cfRule>
    <cfRule type="cellIs" dxfId="2214" priority="2238" operator="equal">
      <formula>"""erro"""</formula>
    </cfRule>
  </conditionalFormatting>
  <conditionalFormatting sqref="I84">
    <cfRule type="containsText" dxfId="2213" priority="2235" operator="containsText" text="erro">
      <formula>NOT(ISERROR(SEARCH("erro",I84)))</formula>
    </cfRule>
    <cfRule type="cellIs" dxfId="2212" priority="2236" operator="equal">
      <formula>"""erro"""</formula>
    </cfRule>
  </conditionalFormatting>
  <conditionalFormatting sqref="I84">
    <cfRule type="containsText" dxfId="2211" priority="2233" operator="containsText" text="erro">
      <formula>NOT(ISERROR(SEARCH("erro",I84)))</formula>
    </cfRule>
    <cfRule type="cellIs" dxfId="2210" priority="2234" operator="equal">
      <formula>"""erro"""</formula>
    </cfRule>
  </conditionalFormatting>
  <conditionalFormatting sqref="I84">
    <cfRule type="containsText" dxfId="2209" priority="2231" operator="containsText" text="erro">
      <formula>NOT(ISERROR(SEARCH("erro",I84)))</formula>
    </cfRule>
    <cfRule type="cellIs" dxfId="2208" priority="2232" operator="equal">
      <formula>"""erro"""</formula>
    </cfRule>
  </conditionalFormatting>
  <conditionalFormatting sqref="I84">
    <cfRule type="containsText" dxfId="2207" priority="2229" operator="containsText" text="erro">
      <formula>NOT(ISERROR(SEARCH("erro",I84)))</formula>
    </cfRule>
    <cfRule type="cellIs" dxfId="2206" priority="2230" operator="equal">
      <formula>"""erro"""</formula>
    </cfRule>
  </conditionalFormatting>
  <conditionalFormatting sqref="I84">
    <cfRule type="containsText" dxfId="2205" priority="2227" operator="containsText" text="erro">
      <formula>NOT(ISERROR(SEARCH("erro",I84)))</formula>
    </cfRule>
    <cfRule type="cellIs" dxfId="2204" priority="2228" operator="equal">
      <formula>"""erro"""</formula>
    </cfRule>
  </conditionalFormatting>
  <conditionalFormatting sqref="I84">
    <cfRule type="containsText" dxfId="2203" priority="2225" operator="containsText" text="erro">
      <formula>NOT(ISERROR(SEARCH("erro",I84)))</formula>
    </cfRule>
    <cfRule type="cellIs" dxfId="2202" priority="2226" operator="equal">
      <formula>"""erro"""</formula>
    </cfRule>
  </conditionalFormatting>
  <conditionalFormatting sqref="I84">
    <cfRule type="containsText" dxfId="2201" priority="2223" operator="containsText" text="erro">
      <formula>NOT(ISERROR(SEARCH("erro",I84)))</formula>
    </cfRule>
    <cfRule type="cellIs" dxfId="2200" priority="2224" operator="equal">
      <formula>"""erro"""</formula>
    </cfRule>
  </conditionalFormatting>
  <conditionalFormatting sqref="I84">
    <cfRule type="containsText" dxfId="2199" priority="2221" operator="containsText" text="erro">
      <formula>NOT(ISERROR(SEARCH("erro",I84)))</formula>
    </cfRule>
    <cfRule type="cellIs" dxfId="2198" priority="2222" operator="equal">
      <formula>"""erro"""</formula>
    </cfRule>
  </conditionalFormatting>
  <conditionalFormatting sqref="I84">
    <cfRule type="containsText" dxfId="2197" priority="2219" operator="containsText" text="erro">
      <formula>NOT(ISERROR(SEARCH("erro",I84)))</formula>
    </cfRule>
    <cfRule type="cellIs" dxfId="2196" priority="2220" operator="equal">
      <formula>"""erro"""</formula>
    </cfRule>
  </conditionalFormatting>
  <conditionalFormatting sqref="I84">
    <cfRule type="containsText" dxfId="2195" priority="2217" operator="containsText" text="erro">
      <formula>NOT(ISERROR(SEARCH("erro",I84)))</formula>
    </cfRule>
    <cfRule type="cellIs" dxfId="2194" priority="2218" operator="equal">
      <formula>"""erro"""</formula>
    </cfRule>
  </conditionalFormatting>
  <conditionalFormatting sqref="I84">
    <cfRule type="containsText" dxfId="2193" priority="2215" operator="containsText" text="erro">
      <formula>NOT(ISERROR(SEARCH("erro",I84)))</formula>
    </cfRule>
    <cfRule type="cellIs" dxfId="2192" priority="2216" operator="equal">
      <formula>"""erro"""</formula>
    </cfRule>
  </conditionalFormatting>
  <conditionalFormatting sqref="I84">
    <cfRule type="containsText" dxfId="2191" priority="2213" operator="containsText" text="erro">
      <formula>NOT(ISERROR(SEARCH("erro",I84)))</formula>
    </cfRule>
    <cfRule type="cellIs" dxfId="2190" priority="2214" operator="equal">
      <formula>"""erro"""</formula>
    </cfRule>
  </conditionalFormatting>
  <conditionalFormatting sqref="I84">
    <cfRule type="containsText" dxfId="2189" priority="2211" operator="containsText" text="erro">
      <formula>NOT(ISERROR(SEARCH("erro",I84)))</formula>
    </cfRule>
    <cfRule type="cellIs" dxfId="2188" priority="2212" operator="equal">
      <formula>"""erro"""</formula>
    </cfRule>
  </conditionalFormatting>
  <conditionalFormatting sqref="I84">
    <cfRule type="containsText" dxfId="2187" priority="2209" operator="containsText" text="erro">
      <formula>NOT(ISERROR(SEARCH("erro",I84)))</formula>
    </cfRule>
    <cfRule type="cellIs" dxfId="2186" priority="2210" operator="equal">
      <formula>"""erro"""</formula>
    </cfRule>
  </conditionalFormatting>
  <conditionalFormatting sqref="I84">
    <cfRule type="containsText" dxfId="2185" priority="2207" operator="containsText" text="erro">
      <formula>NOT(ISERROR(SEARCH("erro",I84)))</formula>
    </cfRule>
    <cfRule type="cellIs" dxfId="2184" priority="2208" operator="equal">
      <formula>"""erro"""</formula>
    </cfRule>
  </conditionalFormatting>
  <conditionalFormatting sqref="I84">
    <cfRule type="containsText" dxfId="2183" priority="2205" operator="containsText" text="erro">
      <formula>NOT(ISERROR(SEARCH("erro",I84)))</formula>
    </cfRule>
    <cfRule type="cellIs" dxfId="2182" priority="2206" operator="equal">
      <formula>"""erro"""</formula>
    </cfRule>
  </conditionalFormatting>
  <conditionalFormatting sqref="I84">
    <cfRule type="containsText" dxfId="2181" priority="2203" operator="containsText" text="erro">
      <formula>NOT(ISERROR(SEARCH("erro",I84)))</formula>
    </cfRule>
    <cfRule type="cellIs" dxfId="2180" priority="2204" operator="equal">
      <formula>"""erro"""</formula>
    </cfRule>
  </conditionalFormatting>
  <conditionalFormatting sqref="I84">
    <cfRule type="containsText" dxfId="2179" priority="2201" operator="containsText" text="erro">
      <formula>NOT(ISERROR(SEARCH("erro",I84)))</formula>
    </cfRule>
    <cfRule type="cellIs" dxfId="2178" priority="2202" operator="equal">
      <formula>"""erro"""</formula>
    </cfRule>
  </conditionalFormatting>
  <conditionalFormatting sqref="I84">
    <cfRule type="containsText" dxfId="2177" priority="2199" operator="containsText" text="erro">
      <formula>NOT(ISERROR(SEARCH("erro",I84)))</formula>
    </cfRule>
    <cfRule type="cellIs" dxfId="2176" priority="2200" operator="equal">
      <formula>"""erro"""</formula>
    </cfRule>
  </conditionalFormatting>
  <conditionalFormatting sqref="I84">
    <cfRule type="containsText" dxfId="2175" priority="2197" operator="containsText" text="erro">
      <formula>NOT(ISERROR(SEARCH("erro",I84)))</formula>
    </cfRule>
    <cfRule type="cellIs" dxfId="2174" priority="2198" operator="equal">
      <formula>"""erro"""</formula>
    </cfRule>
  </conditionalFormatting>
  <conditionalFormatting sqref="I84">
    <cfRule type="containsText" dxfId="2173" priority="2195" operator="containsText" text="erro">
      <formula>NOT(ISERROR(SEARCH("erro",I84)))</formula>
    </cfRule>
    <cfRule type="cellIs" dxfId="2172" priority="2196" operator="equal">
      <formula>"""erro"""</formula>
    </cfRule>
  </conditionalFormatting>
  <conditionalFormatting sqref="I84">
    <cfRule type="containsText" dxfId="2171" priority="2193" operator="containsText" text="erro">
      <formula>NOT(ISERROR(SEARCH("erro",I84)))</formula>
    </cfRule>
    <cfRule type="cellIs" dxfId="2170" priority="2194" operator="equal">
      <formula>"""erro"""</formula>
    </cfRule>
  </conditionalFormatting>
  <conditionalFormatting sqref="I84">
    <cfRule type="containsText" dxfId="2169" priority="2191" operator="containsText" text="erro">
      <formula>NOT(ISERROR(SEARCH("erro",I84)))</formula>
    </cfRule>
    <cfRule type="cellIs" dxfId="2168" priority="2192" operator="equal">
      <formula>"""erro"""</formula>
    </cfRule>
  </conditionalFormatting>
  <conditionalFormatting sqref="I84">
    <cfRule type="containsText" dxfId="2167" priority="2189" operator="containsText" text="erro">
      <formula>NOT(ISERROR(SEARCH("erro",I84)))</formula>
    </cfRule>
    <cfRule type="cellIs" dxfId="2166" priority="2190" operator="equal">
      <formula>"""erro"""</formula>
    </cfRule>
  </conditionalFormatting>
  <conditionalFormatting sqref="I84">
    <cfRule type="containsText" dxfId="2165" priority="2187" operator="containsText" text="erro">
      <formula>NOT(ISERROR(SEARCH("erro",I84)))</formula>
    </cfRule>
    <cfRule type="cellIs" dxfId="2164" priority="2188" operator="equal">
      <formula>"""erro"""</formula>
    </cfRule>
  </conditionalFormatting>
  <conditionalFormatting sqref="I84">
    <cfRule type="containsText" dxfId="2163" priority="2185" operator="containsText" text="erro">
      <formula>NOT(ISERROR(SEARCH("erro",I84)))</formula>
    </cfRule>
    <cfRule type="cellIs" dxfId="2162" priority="2186" operator="equal">
      <formula>"""erro"""</formula>
    </cfRule>
  </conditionalFormatting>
  <conditionalFormatting sqref="I84">
    <cfRule type="containsText" dxfId="2161" priority="2183" operator="containsText" text="erro">
      <formula>NOT(ISERROR(SEARCH("erro",I84)))</formula>
    </cfRule>
    <cfRule type="cellIs" dxfId="2160" priority="2184" operator="equal">
      <formula>"""erro"""</formula>
    </cfRule>
  </conditionalFormatting>
  <conditionalFormatting sqref="I84">
    <cfRule type="containsText" dxfId="2159" priority="2181" operator="containsText" text="erro">
      <formula>NOT(ISERROR(SEARCH("erro",I84)))</formula>
    </cfRule>
    <cfRule type="cellIs" dxfId="2158" priority="2182" operator="equal">
      <formula>"""erro"""</formula>
    </cfRule>
  </conditionalFormatting>
  <conditionalFormatting sqref="I84">
    <cfRule type="containsText" dxfId="2157" priority="2179" operator="containsText" text="erro">
      <formula>NOT(ISERROR(SEARCH("erro",I84)))</formula>
    </cfRule>
    <cfRule type="cellIs" dxfId="2156" priority="2180" operator="equal">
      <formula>"""erro"""</formula>
    </cfRule>
  </conditionalFormatting>
  <conditionalFormatting sqref="I84">
    <cfRule type="containsText" dxfId="2155" priority="2177" operator="containsText" text="erro">
      <formula>NOT(ISERROR(SEARCH("erro",I84)))</formula>
    </cfRule>
    <cfRule type="cellIs" dxfId="2154" priority="2178" operator="equal">
      <formula>"""erro"""</formula>
    </cfRule>
  </conditionalFormatting>
  <conditionalFormatting sqref="I84">
    <cfRule type="containsText" dxfId="2153" priority="2175" operator="containsText" text="erro">
      <formula>NOT(ISERROR(SEARCH("erro",I84)))</formula>
    </cfRule>
    <cfRule type="cellIs" dxfId="2152" priority="2176" operator="equal">
      <formula>"""erro"""</formula>
    </cfRule>
  </conditionalFormatting>
  <conditionalFormatting sqref="I84">
    <cfRule type="containsText" dxfId="2151" priority="2173" operator="containsText" text="erro">
      <formula>NOT(ISERROR(SEARCH("erro",I84)))</formula>
    </cfRule>
    <cfRule type="cellIs" dxfId="2150" priority="2174" operator="equal">
      <formula>"""erro"""</formula>
    </cfRule>
  </conditionalFormatting>
  <conditionalFormatting sqref="I84">
    <cfRule type="containsText" dxfId="2149" priority="2171" operator="containsText" text="erro">
      <formula>NOT(ISERROR(SEARCH("erro",I84)))</formula>
    </cfRule>
    <cfRule type="cellIs" dxfId="2148" priority="2172" operator="equal">
      <formula>"""erro"""</formula>
    </cfRule>
  </conditionalFormatting>
  <conditionalFormatting sqref="I84">
    <cfRule type="containsText" dxfId="2147" priority="2169" operator="containsText" text="erro">
      <formula>NOT(ISERROR(SEARCH("erro",I84)))</formula>
    </cfRule>
    <cfRule type="cellIs" dxfId="2146" priority="2170" operator="equal">
      <formula>"""erro"""</formula>
    </cfRule>
  </conditionalFormatting>
  <conditionalFormatting sqref="I84">
    <cfRule type="containsText" dxfId="2145" priority="2167" operator="containsText" text="erro">
      <formula>NOT(ISERROR(SEARCH("erro",I84)))</formula>
    </cfRule>
    <cfRule type="cellIs" dxfId="2144" priority="2168" operator="equal">
      <formula>"""erro"""</formula>
    </cfRule>
  </conditionalFormatting>
  <conditionalFormatting sqref="I84">
    <cfRule type="containsText" dxfId="2143" priority="2165" operator="containsText" text="erro">
      <formula>NOT(ISERROR(SEARCH("erro",I84)))</formula>
    </cfRule>
    <cfRule type="cellIs" dxfId="2142" priority="2166" operator="equal">
      <formula>"""erro"""</formula>
    </cfRule>
  </conditionalFormatting>
  <conditionalFormatting sqref="I84">
    <cfRule type="containsText" dxfId="2141" priority="2163" operator="containsText" text="erro">
      <formula>NOT(ISERROR(SEARCH("erro",I84)))</formula>
    </cfRule>
    <cfRule type="cellIs" dxfId="2140" priority="2164" operator="equal">
      <formula>"""erro"""</formula>
    </cfRule>
  </conditionalFormatting>
  <conditionalFormatting sqref="I84">
    <cfRule type="containsText" dxfId="2139" priority="2161" operator="containsText" text="erro">
      <formula>NOT(ISERROR(SEARCH("erro",I84)))</formula>
    </cfRule>
    <cfRule type="cellIs" dxfId="2138" priority="2162" operator="equal">
      <formula>"""erro"""</formula>
    </cfRule>
  </conditionalFormatting>
  <conditionalFormatting sqref="I84">
    <cfRule type="containsText" dxfId="2137" priority="2159" operator="containsText" text="erro">
      <formula>NOT(ISERROR(SEARCH("erro",I84)))</formula>
    </cfRule>
    <cfRule type="cellIs" dxfId="2136" priority="2160" operator="equal">
      <formula>"""erro"""</formula>
    </cfRule>
  </conditionalFormatting>
  <conditionalFormatting sqref="I84">
    <cfRule type="containsText" dxfId="2135" priority="2157" operator="containsText" text="erro">
      <formula>NOT(ISERROR(SEARCH("erro",I84)))</formula>
    </cfRule>
    <cfRule type="cellIs" dxfId="2134" priority="2158" operator="equal">
      <formula>"""erro"""</formula>
    </cfRule>
  </conditionalFormatting>
  <conditionalFormatting sqref="I84">
    <cfRule type="containsText" dxfId="2133" priority="2155" operator="containsText" text="erro">
      <formula>NOT(ISERROR(SEARCH("erro",I84)))</formula>
    </cfRule>
    <cfRule type="cellIs" dxfId="2132" priority="2156" operator="equal">
      <formula>"""erro"""</formula>
    </cfRule>
  </conditionalFormatting>
  <conditionalFormatting sqref="I84">
    <cfRule type="containsText" dxfId="2131" priority="2153" operator="containsText" text="erro">
      <formula>NOT(ISERROR(SEARCH("erro",I84)))</formula>
    </cfRule>
    <cfRule type="cellIs" dxfId="2130" priority="2154" operator="equal">
      <formula>"""erro"""</formula>
    </cfRule>
  </conditionalFormatting>
  <conditionalFormatting sqref="I84">
    <cfRule type="containsText" dxfId="2129" priority="2151" operator="containsText" text="erro">
      <formula>NOT(ISERROR(SEARCH("erro",I84)))</formula>
    </cfRule>
    <cfRule type="cellIs" dxfId="2128" priority="2152" operator="equal">
      <formula>"""erro"""</formula>
    </cfRule>
  </conditionalFormatting>
  <conditionalFormatting sqref="I84">
    <cfRule type="containsText" dxfId="2127" priority="2149" operator="containsText" text="erro">
      <formula>NOT(ISERROR(SEARCH("erro",I84)))</formula>
    </cfRule>
    <cfRule type="cellIs" dxfId="2126" priority="2150" operator="equal">
      <formula>"""erro"""</formula>
    </cfRule>
  </conditionalFormatting>
  <conditionalFormatting sqref="I84">
    <cfRule type="containsText" dxfId="2125" priority="2147" operator="containsText" text="erro">
      <formula>NOT(ISERROR(SEARCH("erro",I84)))</formula>
    </cfRule>
    <cfRule type="cellIs" dxfId="2124" priority="2148" operator="equal">
      <formula>"""erro"""</formula>
    </cfRule>
  </conditionalFormatting>
  <conditionalFormatting sqref="I84">
    <cfRule type="containsText" dxfId="2123" priority="2145" operator="containsText" text="erro">
      <formula>NOT(ISERROR(SEARCH("erro",I84)))</formula>
    </cfRule>
    <cfRule type="cellIs" dxfId="2122" priority="2146" operator="equal">
      <formula>"""erro"""</formula>
    </cfRule>
  </conditionalFormatting>
  <conditionalFormatting sqref="I84">
    <cfRule type="containsText" dxfId="2121" priority="2143" operator="containsText" text="erro">
      <formula>NOT(ISERROR(SEARCH("erro",I84)))</formula>
    </cfRule>
    <cfRule type="cellIs" dxfId="2120" priority="2144" operator="equal">
      <formula>"""erro"""</formula>
    </cfRule>
  </conditionalFormatting>
  <conditionalFormatting sqref="I84">
    <cfRule type="containsText" dxfId="2119" priority="2141" operator="containsText" text="erro">
      <formula>NOT(ISERROR(SEARCH("erro",I84)))</formula>
    </cfRule>
    <cfRule type="cellIs" dxfId="2118" priority="2142" operator="equal">
      <formula>"""erro"""</formula>
    </cfRule>
  </conditionalFormatting>
  <conditionalFormatting sqref="I84">
    <cfRule type="containsText" dxfId="2117" priority="2139" operator="containsText" text="erro">
      <formula>NOT(ISERROR(SEARCH("erro",I84)))</formula>
    </cfRule>
    <cfRule type="cellIs" dxfId="2116" priority="2140" operator="equal">
      <formula>"""erro"""</formula>
    </cfRule>
  </conditionalFormatting>
  <conditionalFormatting sqref="I84">
    <cfRule type="containsText" dxfId="2115" priority="2137" operator="containsText" text="erro">
      <formula>NOT(ISERROR(SEARCH("erro",I84)))</formula>
    </cfRule>
    <cfRule type="cellIs" dxfId="2114" priority="2138" operator="equal">
      <formula>"""erro"""</formula>
    </cfRule>
  </conditionalFormatting>
  <conditionalFormatting sqref="I84">
    <cfRule type="containsText" dxfId="2113" priority="2135" operator="containsText" text="erro">
      <formula>NOT(ISERROR(SEARCH("erro",I84)))</formula>
    </cfRule>
    <cfRule type="cellIs" dxfId="2112" priority="2136" operator="equal">
      <formula>"""erro"""</formula>
    </cfRule>
  </conditionalFormatting>
  <conditionalFormatting sqref="I84">
    <cfRule type="containsText" dxfId="2111" priority="2133" operator="containsText" text="erro">
      <formula>NOT(ISERROR(SEARCH("erro",I84)))</formula>
    </cfRule>
    <cfRule type="cellIs" dxfId="2110" priority="2134" operator="equal">
      <formula>"""erro"""</formula>
    </cfRule>
  </conditionalFormatting>
  <conditionalFormatting sqref="I84">
    <cfRule type="containsText" dxfId="2109" priority="2131" operator="containsText" text="erro">
      <formula>NOT(ISERROR(SEARCH("erro",I84)))</formula>
    </cfRule>
    <cfRule type="cellIs" dxfId="2108" priority="2132" operator="equal">
      <formula>"""erro"""</formula>
    </cfRule>
  </conditionalFormatting>
  <conditionalFormatting sqref="I84">
    <cfRule type="containsText" dxfId="2107" priority="2129" operator="containsText" text="erro">
      <formula>NOT(ISERROR(SEARCH("erro",I84)))</formula>
    </cfRule>
    <cfRule type="cellIs" dxfId="2106" priority="2130" operator="equal">
      <formula>"""erro"""</formula>
    </cfRule>
  </conditionalFormatting>
  <conditionalFormatting sqref="I84">
    <cfRule type="containsText" dxfId="2105" priority="2127" operator="containsText" text="erro">
      <formula>NOT(ISERROR(SEARCH("erro",I84)))</formula>
    </cfRule>
    <cfRule type="cellIs" dxfId="2104" priority="2128" operator="equal">
      <formula>"""erro"""</formula>
    </cfRule>
  </conditionalFormatting>
  <conditionalFormatting sqref="I84">
    <cfRule type="containsText" dxfId="2103" priority="2125" operator="containsText" text="erro">
      <formula>NOT(ISERROR(SEARCH("erro",I84)))</formula>
    </cfRule>
    <cfRule type="cellIs" dxfId="2102" priority="2126" operator="equal">
      <formula>"""erro"""</formula>
    </cfRule>
  </conditionalFormatting>
  <conditionalFormatting sqref="I84">
    <cfRule type="containsText" dxfId="2101" priority="2123" operator="containsText" text="erro">
      <formula>NOT(ISERROR(SEARCH("erro",I84)))</formula>
    </cfRule>
    <cfRule type="cellIs" dxfId="2100" priority="2124" operator="equal">
      <formula>"""erro"""</formula>
    </cfRule>
  </conditionalFormatting>
  <conditionalFormatting sqref="I84">
    <cfRule type="containsText" dxfId="2099" priority="2121" operator="containsText" text="erro">
      <formula>NOT(ISERROR(SEARCH("erro",I84)))</formula>
    </cfRule>
    <cfRule type="cellIs" dxfId="2098" priority="2122" operator="equal">
      <formula>"""erro"""</formula>
    </cfRule>
  </conditionalFormatting>
  <conditionalFormatting sqref="I84">
    <cfRule type="containsText" dxfId="2097" priority="2119" operator="containsText" text="erro">
      <formula>NOT(ISERROR(SEARCH("erro",I84)))</formula>
    </cfRule>
    <cfRule type="cellIs" dxfId="2096" priority="2120" operator="equal">
      <formula>"""erro"""</formula>
    </cfRule>
  </conditionalFormatting>
  <conditionalFormatting sqref="I84">
    <cfRule type="containsText" dxfId="2095" priority="2117" operator="containsText" text="erro">
      <formula>NOT(ISERROR(SEARCH("erro",I84)))</formula>
    </cfRule>
    <cfRule type="cellIs" dxfId="2094" priority="2118" operator="equal">
      <formula>"""erro"""</formula>
    </cfRule>
  </conditionalFormatting>
  <conditionalFormatting sqref="I84">
    <cfRule type="containsText" dxfId="2093" priority="2115" operator="containsText" text="erro">
      <formula>NOT(ISERROR(SEARCH("erro",I84)))</formula>
    </cfRule>
    <cfRule type="cellIs" dxfId="2092" priority="2116" operator="equal">
      <formula>"""erro"""</formula>
    </cfRule>
  </conditionalFormatting>
  <conditionalFormatting sqref="I84">
    <cfRule type="containsText" dxfId="2091" priority="2113" operator="containsText" text="erro">
      <formula>NOT(ISERROR(SEARCH("erro",I84)))</formula>
    </cfRule>
    <cfRule type="cellIs" dxfId="2090" priority="2114" operator="equal">
      <formula>"""erro"""</formula>
    </cfRule>
  </conditionalFormatting>
  <conditionalFormatting sqref="I84">
    <cfRule type="containsText" dxfId="2089" priority="2111" operator="containsText" text="erro">
      <formula>NOT(ISERROR(SEARCH("erro",I84)))</formula>
    </cfRule>
    <cfRule type="cellIs" dxfId="2088" priority="2112" operator="equal">
      <formula>"""erro"""</formula>
    </cfRule>
  </conditionalFormatting>
  <conditionalFormatting sqref="I84">
    <cfRule type="containsText" dxfId="2087" priority="2109" operator="containsText" text="erro">
      <formula>NOT(ISERROR(SEARCH("erro",I84)))</formula>
    </cfRule>
    <cfRule type="cellIs" dxfId="2086" priority="2110" operator="equal">
      <formula>"""erro"""</formula>
    </cfRule>
  </conditionalFormatting>
  <conditionalFormatting sqref="I84">
    <cfRule type="containsText" dxfId="2085" priority="2107" operator="containsText" text="erro">
      <formula>NOT(ISERROR(SEARCH("erro",I84)))</formula>
    </cfRule>
    <cfRule type="cellIs" dxfId="2084" priority="2108" operator="equal">
      <formula>"""erro"""</formula>
    </cfRule>
  </conditionalFormatting>
  <conditionalFormatting sqref="I84">
    <cfRule type="containsText" dxfId="2083" priority="2105" operator="containsText" text="erro">
      <formula>NOT(ISERROR(SEARCH("erro",I84)))</formula>
    </cfRule>
    <cfRule type="cellIs" dxfId="2082" priority="2106" operator="equal">
      <formula>"""erro"""</formula>
    </cfRule>
  </conditionalFormatting>
  <conditionalFormatting sqref="I84">
    <cfRule type="containsText" dxfId="2081" priority="2103" operator="containsText" text="erro">
      <formula>NOT(ISERROR(SEARCH("erro",I84)))</formula>
    </cfRule>
    <cfRule type="cellIs" dxfId="2080" priority="2104" operator="equal">
      <formula>"""erro"""</formula>
    </cfRule>
  </conditionalFormatting>
  <conditionalFormatting sqref="I84">
    <cfRule type="containsText" dxfId="2079" priority="2101" operator="containsText" text="erro">
      <formula>NOT(ISERROR(SEARCH("erro",I84)))</formula>
    </cfRule>
    <cfRule type="cellIs" dxfId="2078" priority="2102" operator="equal">
      <formula>"""erro"""</formula>
    </cfRule>
  </conditionalFormatting>
  <conditionalFormatting sqref="I84">
    <cfRule type="containsText" dxfId="2077" priority="2099" operator="containsText" text="erro">
      <formula>NOT(ISERROR(SEARCH("erro",I84)))</formula>
    </cfRule>
    <cfRule type="cellIs" dxfId="2076" priority="2100" operator="equal">
      <formula>"""erro"""</formula>
    </cfRule>
  </conditionalFormatting>
  <conditionalFormatting sqref="I84">
    <cfRule type="containsText" dxfId="2075" priority="2097" operator="containsText" text="erro">
      <formula>NOT(ISERROR(SEARCH("erro",I84)))</formula>
    </cfRule>
    <cfRule type="cellIs" dxfId="2074" priority="2098" operator="equal">
      <formula>"""erro"""</formula>
    </cfRule>
  </conditionalFormatting>
  <conditionalFormatting sqref="I84">
    <cfRule type="containsText" dxfId="2073" priority="2095" operator="containsText" text="erro">
      <formula>NOT(ISERROR(SEARCH("erro",I84)))</formula>
    </cfRule>
    <cfRule type="cellIs" dxfId="2072" priority="2096" operator="equal">
      <formula>"""erro"""</formula>
    </cfRule>
  </conditionalFormatting>
  <conditionalFormatting sqref="I84">
    <cfRule type="containsText" dxfId="2071" priority="2093" operator="containsText" text="erro">
      <formula>NOT(ISERROR(SEARCH("erro",I84)))</formula>
    </cfRule>
    <cfRule type="cellIs" dxfId="2070" priority="2094" operator="equal">
      <formula>"""erro"""</formula>
    </cfRule>
  </conditionalFormatting>
  <conditionalFormatting sqref="I84">
    <cfRule type="containsText" dxfId="2069" priority="2091" operator="containsText" text="erro">
      <formula>NOT(ISERROR(SEARCH("erro",I84)))</formula>
    </cfRule>
    <cfRule type="cellIs" dxfId="2068" priority="2092" operator="equal">
      <formula>"""erro"""</formula>
    </cfRule>
  </conditionalFormatting>
  <conditionalFormatting sqref="I84">
    <cfRule type="containsText" dxfId="2067" priority="2089" operator="containsText" text="erro">
      <formula>NOT(ISERROR(SEARCH("erro",I84)))</formula>
    </cfRule>
    <cfRule type="cellIs" dxfId="2066" priority="2090" operator="equal">
      <formula>"""erro"""</formula>
    </cfRule>
  </conditionalFormatting>
  <conditionalFormatting sqref="I84">
    <cfRule type="containsText" dxfId="2065" priority="2087" operator="containsText" text="erro">
      <formula>NOT(ISERROR(SEARCH("erro",I84)))</formula>
    </cfRule>
    <cfRule type="cellIs" dxfId="2064" priority="2088" operator="equal">
      <formula>"""erro"""</formula>
    </cfRule>
  </conditionalFormatting>
  <conditionalFormatting sqref="I84">
    <cfRule type="containsText" dxfId="2063" priority="2085" operator="containsText" text="erro">
      <formula>NOT(ISERROR(SEARCH("erro",I84)))</formula>
    </cfRule>
    <cfRule type="cellIs" dxfId="2062" priority="2086" operator="equal">
      <formula>"""erro"""</formula>
    </cfRule>
  </conditionalFormatting>
  <conditionalFormatting sqref="I84">
    <cfRule type="containsText" dxfId="2061" priority="2083" operator="containsText" text="erro">
      <formula>NOT(ISERROR(SEARCH("erro",I84)))</formula>
    </cfRule>
    <cfRule type="cellIs" dxfId="2060" priority="2084" operator="equal">
      <formula>"""erro"""</formula>
    </cfRule>
  </conditionalFormatting>
  <conditionalFormatting sqref="I84">
    <cfRule type="containsText" dxfId="2059" priority="2081" operator="containsText" text="erro">
      <formula>NOT(ISERROR(SEARCH("erro",I84)))</formula>
    </cfRule>
    <cfRule type="cellIs" dxfId="2058" priority="2082" operator="equal">
      <formula>"""erro"""</formula>
    </cfRule>
  </conditionalFormatting>
  <conditionalFormatting sqref="I84">
    <cfRule type="containsText" dxfId="2057" priority="2079" operator="containsText" text="erro">
      <formula>NOT(ISERROR(SEARCH("erro",I84)))</formula>
    </cfRule>
    <cfRule type="cellIs" dxfId="2056" priority="2080" operator="equal">
      <formula>"""erro"""</formula>
    </cfRule>
  </conditionalFormatting>
  <conditionalFormatting sqref="I84">
    <cfRule type="containsText" dxfId="2055" priority="2077" operator="containsText" text="erro">
      <formula>NOT(ISERROR(SEARCH("erro",I84)))</formula>
    </cfRule>
    <cfRule type="cellIs" dxfId="2054" priority="2078" operator="equal">
      <formula>"""erro"""</formula>
    </cfRule>
  </conditionalFormatting>
  <conditionalFormatting sqref="I84">
    <cfRule type="containsText" dxfId="2053" priority="2075" operator="containsText" text="erro">
      <formula>NOT(ISERROR(SEARCH("erro",I84)))</formula>
    </cfRule>
    <cfRule type="cellIs" dxfId="2052" priority="2076" operator="equal">
      <formula>"""erro"""</formula>
    </cfRule>
  </conditionalFormatting>
  <conditionalFormatting sqref="I84">
    <cfRule type="containsText" dxfId="2051" priority="2073" operator="containsText" text="erro">
      <formula>NOT(ISERROR(SEARCH("erro",I84)))</formula>
    </cfRule>
    <cfRule type="cellIs" dxfId="2050" priority="2074" operator="equal">
      <formula>"""erro"""</formula>
    </cfRule>
  </conditionalFormatting>
  <conditionalFormatting sqref="I84">
    <cfRule type="containsText" dxfId="2049" priority="2071" operator="containsText" text="erro">
      <formula>NOT(ISERROR(SEARCH("erro",I84)))</formula>
    </cfRule>
    <cfRule type="cellIs" dxfId="2048" priority="2072" operator="equal">
      <formula>"""erro"""</formula>
    </cfRule>
  </conditionalFormatting>
  <conditionalFormatting sqref="I84">
    <cfRule type="containsText" dxfId="2047" priority="2069" operator="containsText" text="erro">
      <formula>NOT(ISERROR(SEARCH("erro",I84)))</formula>
    </cfRule>
    <cfRule type="cellIs" dxfId="2046" priority="2070" operator="equal">
      <formula>"""erro"""</formula>
    </cfRule>
  </conditionalFormatting>
  <conditionalFormatting sqref="I84">
    <cfRule type="containsText" dxfId="2045" priority="2067" operator="containsText" text="erro">
      <formula>NOT(ISERROR(SEARCH("erro",I84)))</formula>
    </cfRule>
    <cfRule type="cellIs" dxfId="2044" priority="2068" operator="equal">
      <formula>"""erro"""</formula>
    </cfRule>
  </conditionalFormatting>
  <conditionalFormatting sqref="I84">
    <cfRule type="containsText" dxfId="2043" priority="2065" operator="containsText" text="erro">
      <formula>NOT(ISERROR(SEARCH("erro",I84)))</formula>
    </cfRule>
    <cfRule type="cellIs" dxfId="2042" priority="2066" operator="equal">
      <formula>"""erro"""</formula>
    </cfRule>
  </conditionalFormatting>
  <conditionalFormatting sqref="I84">
    <cfRule type="containsText" dxfId="2041" priority="2063" operator="containsText" text="erro">
      <formula>NOT(ISERROR(SEARCH("erro",I84)))</formula>
    </cfRule>
    <cfRule type="cellIs" dxfId="2040" priority="2064" operator="equal">
      <formula>"""erro"""</formula>
    </cfRule>
  </conditionalFormatting>
  <conditionalFormatting sqref="I84">
    <cfRule type="containsText" dxfId="2039" priority="2061" operator="containsText" text="erro">
      <formula>NOT(ISERROR(SEARCH("erro",I84)))</formula>
    </cfRule>
    <cfRule type="cellIs" dxfId="2038" priority="2062" operator="equal">
      <formula>"""erro"""</formula>
    </cfRule>
  </conditionalFormatting>
  <conditionalFormatting sqref="I84">
    <cfRule type="containsText" dxfId="2037" priority="2059" operator="containsText" text="erro">
      <formula>NOT(ISERROR(SEARCH("erro",I84)))</formula>
    </cfRule>
    <cfRule type="cellIs" dxfId="2036" priority="2060" operator="equal">
      <formula>"""erro"""</formula>
    </cfRule>
  </conditionalFormatting>
  <conditionalFormatting sqref="I84">
    <cfRule type="containsText" dxfId="2035" priority="2057" operator="containsText" text="erro">
      <formula>NOT(ISERROR(SEARCH("erro",I84)))</formula>
    </cfRule>
    <cfRule type="cellIs" dxfId="2034" priority="2058" operator="equal">
      <formula>"""erro"""</formula>
    </cfRule>
  </conditionalFormatting>
  <conditionalFormatting sqref="I84">
    <cfRule type="containsText" dxfId="2033" priority="2055" operator="containsText" text="erro">
      <formula>NOT(ISERROR(SEARCH("erro",I84)))</formula>
    </cfRule>
    <cfRule type="cellIs" dxfId="2032" priority="2056" operator="equal">
      <formula>"""erro"""</formula>
    </cfRule>
  </conditionalFormatting>
  <conditionalFormatting sqref="I84">
    <cfRule type="containsText" dxfId="2031" priority="2053" operator="containsText" text="erro">
      <formula>NOT(ISERROR(SEARCH("erro",I84)))</formula>
    </cfRule>
    <cfRule type="cellIs" dxfId="2030" priority="2054" operator="equal">
      <formula>"""erro"""</formula>
    </cfRule>
  </conditionalFormatting>
  <conditionalFormatting sqref="I84">
    <cfRule type="containsText" dxfId="2029" priority="2051" operator="containsText" text="erro">
      <formula>NOT(ISERROR(SEARCH("erro",I84)))</formula>
    </cfRule>
    <cfRule type="cellIs" dxfId="2028" priority="2052" operator="equal">
      <formula>"""erro"""</formula>
    </cfRule>
  </conditionalFormatting>
  <conditionalFormatting sqref="I84">
    <cfRule type="containsText" dxfId="2027" priority="2049" operator="containsText" text="erro">
      <formula>NOT(ISERROR(SEARCH("erro",I84)))</formula>
    </cfRule>
    <cfRule type="cellIs" dxfId="2026" priority="2050" operator="equal">
      <formula>"""erro"""</formula>
    </cfRule>
  </conditionalFormatting>
  <conditionalFormatting sqref="I84">
    <cfRule type="containsText" dxfId="2025" priority="2047" operator="containsText" text="erro">
      <formula>NOT(ISERROR(SEARCH("erro",I84)))</formula>
    </cfRule>
    <cfRule type="cellIs" dxfId="2024" priority="2048" operator="equal">
      <formula>"""erro"""</formula>
    </cfRule>
  </conditionalFormatting>
  <conditionalFormatting sqref="I84">
    <cfRule type="containsText" dxfId="2023" priority="2045" operator="containsText" text="erro">
      <formula>NOT(ISERROR(SEARCH("erro",I84)))</formula>
    </cfRule>
    <cfRule type="cellIs" dxfId="2022" priority="2046" operator="equal">
      <formula>"""erro"""</formula>
    </cfRule>
  </conditionalFormatting>
  <conditionalFormatting sqref="I84">
    <cfRule type="containsText" dxfId="2021" priority="2043" operator="containsText" text="erro">
      <formula>NOT(ISERROR(SEARCH("erro",I84)))</formula>
    </cfRule>
    <cfRule type="cellIs" dxfId="2020" priority="2044" operator="equal">
      <formula>"""erro"""</formula>
    </cfRule>
  </conditionalFormatting>
  <conditionalFormatting sqref="I84">
    <cfRule type="containsText" dxfId="2019" priority="2041" operator="containsText" text="erro">
      <formula>NOT(ISERROR(SEARCH("erro",I84)))</formula>
    </cfRule>
    <cfRule type="cellIs" dxfId="2018" priority="2042" operator="equal">
      <formula>"""erro"""</formula>
    </cfRule>
  </conditionalFormatting>
  <conditionalFormatting sqref="I84">
    <cfRule type="containsText" dxfId="2017" priority="2039" operator="containsText" text="erro">
      <formula>NOT(ISERROR(SEARCH("erro",I84)))</formula>
    </cfRule>
    <cfRule type="cellIs" dxfId="2016" priority="2040" operator="equal">
      <formula>"""erro"""</formula>
    </cfRule>
  </conditionalFormatting>
  <conditionalFormatting sqref="I84">
    <cfRule type="containsText" dxfId="2015" priority="2037" operator="containsText" text="erro">
      <formula>NOT(ISERROR(SEARCH("erro",I84)))</formula>
    </cfRule>
    <cfRule type="cellIs" dxfId="2014" priority="2038" operator="equal">
      <formula>"""erro"""</formula>
    </cfRule>
  </conditionalFormatting>
  <conditionalFormatting sqref="I84">
    <cfRule type="containsText" dxfId="2013" priority="2035" operator="containsText" text="erro">
      <formula>NOT(ISERROR(SEARCH("erro",I84)))</formula>
    </cfRule>
    <cfRule type="cellIs" dxfId="2012" priority="2036" operator="equal">
      <formula>"""erro"""</formula>
    </cfRule>
  </conditionalFormatting>
  <conditionalFormatting sqref="I84">
    <cfRule type="containsText" dxfId="2011" priority="2033" operator="containsText" text="erro">
      <formula>NOT(ISERROR(SEARCH("erro",I84)))</formula>
    </cfRule>
    <cfRule type="cellIs" dxfId="2010" priority="2034" operator="equal">
      <formula>"""erro"""</formula>
    </cfRule>
  </conditionalFormatting>
  <conditionalFormatting sqref="I84">
    <cfRule type="containsText" dxfId="2009" priority="2031" operator="containsText" text="erro">
      <formula>NOT(ISERROR(SEARCH("erro",I84)))</formula>
    </cfRule>
    <cfRule type="cellIs" dxfId="2008" priority="2032" operator="equal">
      <formula>"""erro"""</formula>
    </cfRule>
  </conditionalFormatting>
  <conditionalFormatting sqref="I84">
    <cfRule type="containsText" dxfId="2007" priority="2029" operator="containsText" text="erro">
      <formula>NOT(ISERROR(SEARCH("erro",I84)))</formula>
    </cfRule>
    <cfRule type="cellIs" dxfId="2006" priority="2030" operator="equal">
      <formula>"""erro"""</formula>
    </cfRule>
  </conditionalFormatting>
  <conditionalFormatting sqref="I84">
    <cfRule type="containsText" dxfId="2005" priority="2027" operator="containsText" text="erro">
      <formula>NOT(ISERROR(SEARCH("erro",I84)))</formula>
    </cfRule>
    <cfRule type="cellIs" dxfId="2004" priority="2028" operator="equal">
      <formula>"""erro"""</formula>
    </cfRule>
  </conditionalFormatting>
  <conditionalFormatting sqref="I84">
    <cfRule type="containsText" dxfId="2003" priority="2025" operator="containsText" text="erro">
      <formula>NOT(ISERROR(SEARCH("erro",I84)))</formula>
    </cfRule>
    <cfRule type="cellIs" dxfId="2002" priority="2026" operator="equal">
      <formula>"""erro"""</formula>
    </cfRule>
  </conditionalFormatting>
  <conditionalFormatting sqref="I84">
    <cfRule type="containsText" dxfId="2001" priority="2023" operator="containsText" text="erro">
      <formula>NOT(ISERROR(SEARCH("erro",I84)))</formula>
    </cfRule>
    <cfRule type="cellIs" dxfId="2000" priority="2024" operator="equal">
      <formula>"""erro"""</formula>
    </cfRule>
  </conditionalFormatting>
  <conditionalFormatting sqref="I84">
    <cfRule type="containsText" dxfId="1999" priority="2021" operator="containsText" text="erro">
      <formula>NOT(ISERROR(SEARCH("erro",I84)))</formula>
    </cfRule>
    <cfRule type="cellIs" dxfId="1998" priority="2022" operator="equal">
      <formula>"""erro"""</formula>
    </cfRule>
  </conditionalFormatting>
  <conditionalFormatting sqref="I84">
    <cfRule type="containsText" dxfId="1997" priority="2019" operator="containsText" text="erro">
      <formula>NOT(ISERROR(SEARCH("erro",I84)))</formula>
    </cfRule>
    <cfRule type="cellIs" dxfId="1996" priority="2020" operator="equal">
      <formula>"""erro"""</formula>
    </cfRule>
  </conditionalFormatting>
  <conditionalFormatting sqref="I84">
    <cfRule type="containsText" dxfId="1995" priority="2017" operator="containsText" text="erro">
      <formula>NOT(ISERROR(SEARCH("erro",I84)))</formula>
    </cfRule>
    <cfRule type="cellIs" dxfId="1994" priority="2018" operator="equal">
      <formula>"""erro"""</formula>
    </cfRule>
  </conditionalFormatting>
  <conditionalFormatting sqref="I84">
    <cfRule type="containsText" dxfId="1993" priority="2015" operator="containsText" text="erro">
      <formula>NOT(ISERROR(SEARCH("erro",I84)))</formula>
    </cfRule>
    <cfRule type="cellIs" dxfId="1992" priority="2016" operator="equal">
      <formula>"""erro"""</formula>
    </cfRule>
  </conditionalFormatting>
  <conditionalFormatting sqref="I85">
    <cfRule type="containsText" dxfId="1991" priority="2013" operator="containsText" text="erro">
      <formula>NOT(ISERROR(SEARCH("erro",I85)))</formula>
    </cfRule>
    <cfRule type="cellIs" dxfId="1990" priority="2014" operator="equal">
      <formula>"""erro"""</formula>
    </cfRule>
  </conditionalFormatting>
  <conditionalFormatting sqref="I85">
    <cfRule type="containsText" dxfId="1989" priority="2011" operator="containsText" text="erro">
      <formula>NOT(ISERROR(SEARCH("erro",I85)))</formula>
    </cfRule>
    <cfRule type="cellIs" dxfId="1988" priority="2012" operator="equal">
      <formula>"""erro"""</formula>
    </cfRule>
  </conditionalFormatting>
  <conditionalFormatting sqref="I85">
    <cfRule type="containsText" dxfId="1987" priority="2009" operator="containsText" text="erro">
      <formula>NOT(ISERROR(SEARCH("erro",I85)))</formula>
    </cfRule>
    <cfRule type="cellIs" dxfId="1986" priority="2010" operator="equal">
      <formula>"""erro"""</formula>
    </cfRule>
  </conditionalFormatting>
  <conditionalFormatting sqref="I85">
    <cfRule type="containsText" dxfId="1985" priority="2007" operator="containsText" text="erro">
      <formula>NOT(ISERROR(SEARCH("erro",I85)))</formula>
    </cfRule>
    <cfRule type="cellIs" dxfId="1984" priority="2008" operator="equal">
      <formula>"""erro"""</formula>
    </cfRule>
  </conditionalFormatting>
  <conditionalFormatting sqref="I85">
    <cfRule type="containsText" dxfId="1983" priority="2005" operator="containsText" text="erro">
      <formula>NOT(ISERROR(SEARCH("erro",I85)))</formula>
    </cfRule>
    <cfRule type="cellIs" dxfId="1982" priority="2006" operator="equal">
      <formula>"""erro"""</formula>
    </cfRule>
  </conditionalFormatting>
  <conditionalFormatting sqref="I85">
    <cfRule type="containsText" dxfId="1981" priority="2003" operator="containsText" text="erro">
      <formula>NOT(ISERROR(SEARCH("erro",I85)))</formula>
    </cfRule>
    <cfRule type="cellIs" dxfId="1980" priority="2004" operator="equal">
      <formula>"""erro"""</formula>
    </cfRule>
  </conditionalFormatting>
  <conditionalFormatting sqref="I85">
    <cfRule type="containsText" dxfId="1979" priority="2001" operator="containsText" text="erro">
      <formula>NOT(ISERROR(SEARCH("erro",I85)))</formula>
    </cfRule>
    <cfRule type="cellIs" dxfId="1978" priority="2002" operator="equal">
      <formula>"""erro"""</formula>
    </cfRule>
  </conditionalFormatting>
  <conditionalFormatting sqref="I85">
    <cfRule type="containsText" dxfId="1977" priority="1999" operator="containsText" text="erro">
      <formula>NOT(ISERROR(SEARCH("erro",I85)))</formula>
    </cfRule>
    <cfRule type="cellIs" dxfId="1976" priority="2000" operator="equal">
      <formula>"""erro"""</formula>
    </cfRule>
  </conditionalFormatting>
  <conditionalFormatting sqref="I85">
    <cfRule type="containsText" dxfId="1975" priority="1997" operator="containsText" text="erro">
      <formula>NOT(ISERROR(SEARCH("erro",I85)))</formula>
    </cfRule>
    <cfRule type="cellIs" dxfId="1974" priority="1998" operator="equal">
      <formula>"""erro"""</formula>
    </cfRule>
  </conditionalFormatting>
  <conditionalFormatting sqref="I85">
    <cfRule type="containsText" dxfId="1973" priority="1995" operator="containsText" text="erro">
      <formula>NOT(ISERROR(SEARCH("erro",I85)))</formula>
    </cfRule>
    <cfRule type="cellIs" dxfId="1972" priority="1996" operator="equal">
      <formula>"""erro"""</formula>
    </cfRule>
  </conditionalFormatting>
  <conditionalFormatting sqref="I85">
    <cfRule type="containsText" dxfId="1971" priority="1993" operator="containsText" text="erro">
      <formula>NOT(ISERROR(SEARCH("erro",I85)))</formula>
    </cfRule>
    <cfRule type="cellIs" dxfId="1970" priority="1994" operator="equal">
      <formula>"""erro"""</formula>
    </cfRule>
  </conditionalFormatting>
  <conditionalFormatting sqref="I85">
    <cfRule type="containsText" dxfId="1969" priority="1991" operator="containsText" text="erro">
      <formula>NOT(ISERROR(SEARCH("erro",I85)))</formula>
    </cfRule>
    <cfRule type="cellIs" dxfId="1968" priority="1992" operator="equal">
      <formula>"""erro"""</formula>
    </cfRule>
  </conditionalFormatting>
  <conditionalFormatting sqref="I85">
    <cfRule type="containsText" dxfId="1967" priority="1989" operator="containsText" text="erro">
      <formula>NOT(ISERROR(SEARCH("erro",I85)))</formula>
    </cfRule>
    <cfRule type="cellIs" dxfId="1966" priority="1990" operator="equal">
      <formula>"""erro"""</formula>
    </cfRule>
  </conditionalFormatting>
  <conditionalFormatting sqref="I85">
    <cfRule type="containsText" dxfId="1965" priority="1987" operator="containsText" text="erro">
      <formula>NOT(ISERROR(SEARCH("erro",I85)))</formula>
    </cfRule>
    <cfRule type="cellIs" dxfId="1964" priority="1988" operator="equal">
      <formula>"""erro"""</formula>
    </cfRule>
  </conditionalFormatting>
  <conditionalFormatting sqref="I85">
    <cfRule type="containsText" dxfId="1963" priority="1985" operator="containsText" text="erro">
      <formula>NOT(ISERROR(SEARCH("erro",I85)))</formula>
    </cfRule>
    <cfRule type="cellIs" dxfId="1962" priority="1986" operator="equal">
      <formula>"""erro"""</formula>
    </cfRule>
  </conditionalFormatting>
  <conditionalFormatting sqref="I85">
    <cfRule type="containsText" dxfId="1961" priority="1983" operator="containsText" text="erro">
      <formula>NOT(ISERROR(SEARCH("erro",I85)))</formula>
    </cfRule>
    <cfRule type="cellIs" dxfId="1960" priority="1984" operator="equal">
      <formula>"""erro"""</formula>
    </cfRule>
  </conditionalFormatting>
  <conditionalFormatting sqref="I85">
    <cfRule type="containsText" dxfId="1959" priority="1981" operator="containsText" text="erro">
      <formula>NOT(ISERROR(SEARCH("erro",I85)))</formula>
    </cfRule>
    <cfRule type="cellIs" dxfId="1958" priority="1982" operator="equal">
      <formula>"""erro"""</formula>
    </cfRule>
  </conditionalFormatting>
  <conditionalFormatting sqref="I85">
    <cfRule type="containsText" dxfId="1957" priority="1979" operator="containsText" text="erro">
      <formula>NOT(ISERROR(SEARCH("erro",I85)))</formula>
    </cfRule>
    <cfRule type="cellIs" dxfId="1956" priority="1980" operator="equal">
      <formula>"""erro"""</formula>
    </cfRule>
  </conditionalFormatting>
  <conditionalFormatting sqref="I85">
    <cfRule type="containsText" dxfId="1955" priority="1977" operator="containsText" text="erro">
      <formula>NOT(ISERROR(SEARCH("erro",I85)))</formula>
    </cfRule>
    <cfRule type="cellIs" dxfId="1954" priority="1978" operator="equal">
      <formula>"""erro"""</formula>
    </cfRule>
  </conditionalFormatting>
  <conditionalFormatting sqref="I85">
    <cfRule type="containsText" dxfId="1953" priority="1975" operator="containsText" text="erro">
      <formula>NOT(ISERROR(SEARCH("erro",I85)))</formula>
    </cfRule>
    <cfRule type="cellIs" dxfId="1952" priority="1976" operator="equal">
      <formula>"""erro"""</formula>
    </cfRule>
  </conditionalFormatting>
  <conditionalFormatting sqref="I85">
    <cfRule type="containsText" dxfId="1951" priority="1973" operator="containsText" text="erro">
      <formula>NOT(ISERROR(SEARCH("erro",I85)))</formula>
    </cfRule>
    <cfRule type="cellIs" dxfId="1950" priority="1974" operator="equal">
      <formula>"""erro"""</formula>
    </cfRule>
  </conditionalFormatting>
  <conditionalFormatting sqref="I85">
    <cfRule type="containsText" dxfId="1949" priority="1971" operator="containsText" text="erro">
      <formula>NOT(ISERROR(SEARCH("erro",I85)))</formula>
    </cfRule>
    <cfRule type="cellIs" dxfId="1948" priority="1972" operator="equal">
      <formula>"""erro"""</formula>
    </cfRule>
  </conditionalFormatting>
  <conditionalFormatting sqref="I85">
    <cfRule type="containsText" dxfId="1947" priority="1969" operator="containsText" text="erro">
      <formula>NOT(ISERROR(SEARCH("erro",I85)))</formula>
    </cfRule>
    <cfRule type="cellIs" dxfId="1946" priority="1970" operator="equal">
      <formula>"""erro"""</formula>
    </cfRule>
  </conditionalFormatting>
  <conditionalFormatting sqref="I85">
    <cfRule type="containsText" dxfId="1945" priority="1967" operator="containsText" text="erro">
      <formula>NOT(ISERROR(SEARCH("erro",I85)))</formula>
    </cfRule>
    <cfRule type="cellIs" dxfId="1944" priority="1968" operator="equal">
      <formula>"""erro"""</formula>
    </cfRule>
  </conditionalFormatting>
  <conditionalFormatting sqref="I85">
    <cfRule type="containsText" dxfId="1943" priority="1965" operator="containsText" text="erro">
      <formula>NOT(ISERROR(SEARCH("erro",I85)))</formula>
    </cfRule>
    <cfRule type="cellIs" dxfId="1942" priority="1966" operator="equal">
      <formula>"""erro"""</formula>
    </cfRule>
  </conditionalFormatting>
  <conditionalFormatting sqref="I85">
    <cfRule type="containsText" dxfId="1941" priority="1963" operator="containsText" text="erro">
      <formula>NOT(ISERROR(SEARCH("erro",I85)))</formula>
    </cfRule>
    <cfRule type="cellIs" dxfId="1940" priority="1964" operator="equal">
      <formula>"""erro"""</formula>
    </cfRule>
  </conditionalFormatting>
  <conditionalFormatting sqref="I85">
    <cfRule type="containsText" dxfId="1939" priority="1961" operator="containsText" text="erro">
      <formula>NOT(ISERROR(SEARCH("erro",I85)))</formula>
    </cfRule>
    <cfRule type="cellIs" dxfId="1938" priority="1962" operator="equal">
      <formula>"""erro"""</formula>
    </cfRule>
  </conditionalFormatting>
  <conditionalFormatting sqref="I85">
    <cfRule type="containsText" dxfId="1937" priority="1959" operator="containsText" text="erro">
      <formula>NOT(ISERROR(SEARCH("erro",I85)))</formula>
    </cfRule>
    <cfRule type="cellIs" dxfId="1936" priority="1960" operator="equal">
      <formula>"""erro"""</formula>
    </cfRule>
  </conditionalFormatting>
  <conditionalFormatting sqref="I85">
    <cfRule type="containsText" dxfId="1935" priority="1957" operator="containsText" text="erro">
      <formula>NOT(ISERROR(SEARCH("erro",I85)))</formula>
    </cfRule>
    <cfRule type="cellIs" dxfId="1934" priority="1958" operator="equal">
      <formula>"""erro"""</formula>
    </cfRule>
  </conditionalFormatting>
  <conditionalFormatting sqref="I85">
    <cfRule type="containsText" dxfId="1933" priority="1955" operator="containsText" text="erro">
      <formula>NOT(ISERROR(SEARCH("erro",I85)))</formula>
    </cfRule>
    <cfRule type="cellIs" dxfId="1932" priority="1956" operator="equal">
      <formula>"""erro"""</formula>
    </cfRule>
  </conditionalFormatting>
  <conditionalFormatting sqref="I85">
    <cfRule type="containsText" dxfId="1931" priority="1953" operator="containsText" text="erro">
      <formula>NOT(ISERROR(SEARCH("erro",I85)))</formula>
    </cfRule>
    <cfRule type="cellIs" dxfId="1930" priority="1954" operator="equal">
      <formula>"""erro"""</formula>
    </cfRule>
  </conditionalFormatting>
  <conditionalFormatting sqref="I85">
    <cfRule type="containsText" dxfId="1929" priority="1951" operator="containsText" text="erro">
      <formula>NOT(ISERROR(SEARCH("erro",I85)))</formula>
    </cfRule>
    <cfRule type="cellIs" dxfId="1928" priority="1952" operator="equal">
      <formula>"""erro"""</formula>
    </cfRule>
  </conditionalFormatting>
  <conditionalFormatting sqref="I85">
    <cfRule type="containsText" dxfId="1927" priority="1949" operator="containsText" text="erro">
      <formula>NOT(ISERROR(SEARCH("erro",I85)))</formula>
    </cfRule>
    <cfRule type="cellIs" dxfId="1926" priority="1950" operator="equal">
      <formula>"""erro"""</formula>
    </cfRule>
  </conditionalFormatting>
  <conditionalFormatting sqref="I85">
    <cfRule type="containsText" dxfId="1925" priority="1947" operator="containsText" text="erro">
      <formula>NOT(ISERROR(SEARCH("erro",I85)))</formula>
    </cfRule>
    <cfRule type="cellIs" dxfId="1924" priority="1948" operator="equal">
      <formula>"""erro"""</formula>
    </cfRule>
  </conditionalFormatting>
  <conditionalFormatting sqref="I85">
    <cfRule type="containsText" dxfId="1923" priority="1945" operator="containsText" text="erro">
      <formula>NOT(ISERROR(SEARCH("erro",I85)))</formula>
    </cfRule>
    <cfRule type="cellIs" dxfId="1922" priority="1946" operator="equal">
      <formula>"""erro"""</formula>
    </cfRule>
  </conditionalFormatting>
  <conditionalFormatting sqref="I85">
    <cfRule type="containsText" dxfId="1921" priority="1943" operator="containsText" text="erro">
      <formula>NOT(ISERROR(SEARCH("erro",I85)))</formula>
    </cfRule>
    <cfRule type="cellIs" dxfId="1920" priority="1944" operator="equal">
      <formula>"""erro"""</formula>
    </cfRule>
  </conditionalFormatting>
  <conditionalFormatting sqref="I85">
    <cfRule type="containsText" dxfId="1919" priority="1941" operator="containsText" text="erro">
      <formula>NOT(ISERROR(SEARCH("erro",I85)))</formula>
    </cfRule>
    <cfRule type="cellIs" dxfId="1918" priority="1942" operator="equal">
      <formula>"""erro"""</formula>
    </cfRule>
  </conditionalFormatting>
  <conditionalFormatting sqref="I85">
    <cfRule type="containsText" dxfId="1917" priority="1939" operator="containsText" text="erro">
      <formula>NOT(ISERROR(SEARCH("erro",I85)))</formula>
    </cfRule>
    <cfRule type="cellIs" dxfId="1916" priority="1940" operator="equal">
      <formula>"""erro"""</formula>
    </cfRule>
  </conditionalFormatting>
  <conditionalFormatting sqref="I85">
    <cfRule type="containsText" dxfId="1915" priority="1937" operator="containsText" text="erro">
      <formula>NOT(ISERROR(SEARCH("erro",I85)))</formula>
    </cfRule>
    <cfRule type="cellIs" dxfId="1914" priority="1938" operator="equal">
      <formula>"""erro"""</formula>
    </cfRule>
  </conditionalFormatting>
  <conditionalFormatting sqref="I85">
    <cfRule type="containsText" dxfId="1913" priority="1935" operator="containsText" text="erro">
      <formula>NOT(ISERROR(SEARCH("erro",I85)))</formula>
    </cfRule>
    <cfRule type="cellIs" dxfId="1912" priority="1936" operator="equal">
      <formula>"""erro"""</formula>
    </cfRule>
  </conditionalFormatting>
  <conditionalFormatting sqref="I85">
    <cfRule type="containsText" dxfId="1911" priority="1933" operator="containsText" text="erro">
      <formula>NOT(ISERROR(SEARCH("erro",I85)))</formula>
    </cfRule>
    <cfRule type="cellIs" dxfId="1910" priority="1934" operator="equal">
      <formula>"""erro"""</formula>
    </cfRule>
  </conditionalFormatting>
  <conditionalFormatting sqref="I85">
    <cfRule type="containsText" dxfId="1909" priority="1931" operator="containsText" text="erro">
      <formula>NOT(ISERROR(SEARCH("erro",I85)))</formula>
    </cfRule>
    <cfRule type="cellIs" dxfId="1908" priority="1932" operator="equal">
      <formula>"""erro"""</formula>
    </cfRule>
  </conditionalFormatting>
  <conditionalFormatting sqref="I85">
    <cfRule type="containsText" dxfId="1907" priority="1929" operator="containsText" text="erro">
      <formula>NOT(ISERROR(SEARCH("erro",I85)))</formula>
    </cfRule>
    <cfRule type="cellIs" dxfId="1906" priority="1930" operator="equal">
      <formula>"""erro"""</formula>
    </cfRule>
  </conditionalFormatting>
  <conditionalFormatting sqref="I85">
    <cfRule type="containsText" dxfId="1905" priority="1927" operator="containsText" text="erro">
      <formula>NOT(ISERROR(SEARCH("erro",I85)))</formula>
    </cfRule>
    <cfRule type="cellIs" dxfId="1904" priority="1928" operator="equal">
      <formula>"""erro"""</formula>
    </cfRule>
  </conditionalFormatting>
  <conditionalFormatting sqref="I85">
    <cfRule type="containsText" dxfId="1903" priority="1925" operator="containsText" text="erro">
      <formula>NOT(ISERROR(SEARCH("erro",I85)))</formula>
    </cfRule>
    <cfRule type="cellIs" dxfId="1902" priority="1926" operator="equal">
      <formula>"""erro"""</formula>
    </cfRule>
  </conditionalFormatting>
  <conditionalFormatting sqref="I85">
    <cfRule type="containsText" dxfId="1901" priority="1923" operator="containsText" text="erro">
      <formula>NOT(ISERROR(SEARCH("erro",I85)))</formula>
    </cfRule>
    <cfRule type="cellIs" dxfId="1900" priority="1924" operator="equal">
      <formula>"""erro"""</formula>
    </cfRule>
  </conditionalFormatting>
  <conditionalFormatting sqref="I85">
    <cfRule type="containsText" dxfId="1899" priority="1921" operator="containsText" text="erro">
      <formula>NOT(ISERROR(SEARCH("erro",I85)))</formula>
    </cfRule>
    <cfRule type="cellIs" dxfId="1898" priority="1922" operator="equal">
      <formula>"""erro"""</formula>
    </cfRule>
  </conditionalFormatting>
  <conditionalFormatting sqref="I85">
    <cfRule type="containsText" dxfId="1897" priority="1919" operator="containsText" text="erro">
      <formula>NOT(ISERROR(SEARCH("erro",I85)))</formula>
    </cfRule>
    <cfRule type="cellIs" dxfId="1896" priority="1920" operator="equal">
      <formula>"""erro"""</formula>
    </cfRule>
  </conditionalFormatting>
  <conditionalFormatting sqref="I85">
    <cfRule type="containsText" dxfId="1895" priority="1917" operator="containsText" text="erro">
      <formula>NOT(ISERROR(SEARCH("erro",I85)))</formula>
    </cfRule>
    <cfRule type="cellIs" dxfId="1894" priority="1918" operator="equal">
      <formula>"""erro"""</formula>
    </cfRule>
  </conditionalFormatting>
  <conditionalFormatting sqref="I85">
    <cfRule type="containsText" dxfId="1893" priority="1915" operator="containsText" text="erro">
      <formula>NOT(ISERROR(SEARCH("erro",I85)))</formula>
    </cfRule>
    <cfRule type="cellIs" dxfId="1892" priority="1916" operator="equal">
      <formula>"""erro"""</formula>
    </cfRule>
  </conditionalFormatting>
  <conditionalFormatting sqref="I85">
    <cfRule type="containsText" dxfId="1891" priority="1913" operator="containsText" text="erro">
      <formula>NOT(ISERROR(SEARCH("erro",I85)))</formula>
    </cfRule>
    <cfRule type="cellIs" dxfId="1890" priority="1914" operator="equal">
      <formula>"""erro"""</formula>
    </cfRule>
  </conditionalFormatting>
  <conditionalFormatting sqref="I85">
    <cfRule type="containsText" dxfId="1889" priority="1911" operator="containsText" text="erro">
      <formula>NOT(ISERROR(SEARCH("erro",I85)))</formula>
    </cfRule>
    <cfRule type="cellIs" dxfId="1888" priority="1912" operator="equal">
      <formula>"""erro"""</formula>
    </cfRule>
  </conditionalFormatting>
  <conditionalFormatting sqref="I85">
    <cfRule type="containsText" dxfId="1887" priority="1909" operator="containsText" text="erro">
      <formula>NOT(ISERROR(SEARCH("erro",I85)))</formula>
    </cfRule>
    <cfRule type="cellIs" dxfId="1886" priority="1910" operator="equal">
      <formula>"""erro"""</formula>
    </cfRule>
  </conditionalFormatting>
  <conditionalFormatting sqref="I85">
    <cfRule type="containsText" dxfId="1885" priority="1907" operator="containsText" text="erro">
      <formula>NOT(ISERROR(SEARCH("erro",I85)))</formula>
    </cfRule>
    <cfRule type="cellIs" dxfId="1884" priority="1908" operator="equal">
      <formula>"""erro"""</formula>
    </cfRule>
  </conditionalFormatting>
  <conditionalFormatting sqref="I85">
    <cfRule type="containsText" dxfId="1883" priority="1905" operator="containsText" text="erro">
      <formula>NOT(ISERROR(SEARCH("erro",I85)))</formula>
    </cfRule>
    <cfRule type="cellIs" dxfId="1882" priority="1906" operator="equal">
      <formula>"""erro"""</formula>
    </cfRule>
  </conditionalFormatting>
  <conditionalFormatting sqref="I85">
    <cfRule type="containsText" dxfId="1881" priority="1903" operator="containsText" text="erro">
      <formula>NOT(ISERROR(SEARCH("erro",I85)))</formula>
    </cfRule>
    <cfRule type="cellIs" dxfId="1880" priority="1904" operator="equal">
      <formula>"""erro"""</formula>
    </cfRule>
  </conditionalFormatting>
  <conditionalFormatting sqref="I85">
    <cfRule type="containsText" dxfId="1879" priority="1901" operator="containsText" text="erro">
      <formula>NOT(ISERROR(SEARCH("erro",I85)))</formula>
    </cfRule>
    <cfRule type="cellIs" dxfId="1878" priority="1902" operator="equal">
      <formula>"""erro"""</formula>
    </cfRule>
  </conditionalFormatting>
  <conditionalFormatting sqref="I85">
    <cfRule type="containsText" dxfId="1877" priority="1899" operator="containsText" text="erro">
      <formula>NOT(ISERROR(SEARCH("erro",I85)))</formula>
    </cfRule>
    <cfRule type="cellIs" dxfId="1876" priority="1900" operator="equal">
      <formula>"""erro"""</formula>
    </cfRule>
  </conditionalFormatting>
  <conditionalFormatting sqref="I85">
    <cfRule type="containsText" dxfId="1875" priority="1897" operator="containsText" text="erro">
      <formula>NOT(ISERROR(SEARCH("erro",I85)))</formula>
    </cfRule>
    <cfRule type="cellIs" dxfId="1874" priority="1898" operator="equal">
      <formula>"""erro"""</formula>
    </cfRule>
  </conditionalFormatting>
  <conditionalFormatting sqref="I85">
    <cfRule type="containsText" dxfId="1873" priority="1895" operator="containsText" text="erro">
      <formula>NOT(ISERROR(SEARCH("erro",I85)))</formula>
    </cfRule>
    <cfRule type="cellIs" dxfId="1872" priority="1896" operator="equal">
      <formula>"""erro"""</formula>
    </cfRule>
  </conditionalFormatting>
  <conditionalFormatting sqref="I85">
    <cfRule type="containsText" dxfId="1871" priority="1893" operator="containsText" text="erro">
      <formula>NOT(ISERROR(SEARCH("erro",I85)))</formula>
    </cfRule>
    <cfRule type="cellIs" dxfId="1870" priority="1894" operator="equal">
      <formula>"""erro"""</formula>
    </cfRule>
  </conditionalFormatting>
  <conditionalFormatting sqref="I85">
    <cfRule type="containsText" dxfId="1869" priority="1891" operator="containsText" text="erro">
      <formula>NOT(ISERROR(SEARCH("erro",I85)))</formula>
    </cfRule>
    <cfRule type="cellIs" dxfId="1868" priority="1892" operator="equal">
      <formula>"""erro"""</formula>
    </cfRule>
  </conditionalFormatting>
  <conditionalFormatting sqref="I85">
    <cfRule type="containsText" dxfId="1867" priority="1889" operator="containsText" text="erro">
      <formula>NOT(ISERROR(SEARCH("erro",I85)))</formula>
    </cfRule>
    <cfRule type="cellIs" dxfId="1866" priority="1890" operator="equal">
      <formula>"""erro"""</formula>
    </cfRule>
  </conditionalFormatting>
  <conditionalFormatting sqref="I85">
    <cfRule type="containsText" dxfId="1865" priority="1887" operator="containsText" text="erro">
      <formula>NOT(ISERROR(SEARCH("erro",I85)))</formula>
    </cfRule>
    <cfRule type="cellIs" dxfId="1864" priority="1888" operator="equal">
      <formula>"""erro"""</formula>
    </cfRule>
  </conditionalFormatting>
  <conditionalFormatting sqref="I85">
    <cfRule type="containsText" dxfId="1863" priority="1885" operator="containsText" text="erro">
      <formula>NOT(ISERROR(SEARCH("erro",I85)))</formula>
    </cfRule>
    <cfRule type="cellIs" dxfId="1862" priority="1886" operator="equal">
      <formula>"""erro"""</formula>
    </cfRule>
  </conditionalFormatting>
  <conditionalFormatting sqref="I85">
    <cfRule type="containsText" dxfId="1861" priority="1883" operator="containsText" text="erro">
      <formula>NOT(ISERROR(SEARCH("erro",I85)))</formula>
    </cfRule>
    <cfRule type="cellIs" dxfId="1860" priority="1884" operator="equal">
      <formula>"""erro"""</formula>
    </cfRule>
  </conditionalFormatting>
  <conditionalFormatting sqref="I85">
    <cfRule type="containsText" dxfId="1859" priority="1881" operator="containsText" text="erro">
      <formula>NOT(ISERROR(SEARCH("erro",I85)))</formula>
    </cfRule>
    <cfRule type="cellIs" dxfId="1858" priority="1882" operator="equal">
      <formula>"""erro"""</formula>
    </cfRule>
  </conditionalFormatting>
  <conditionalFormatting sqref="I85">
    <cfRule type="containsText" dxfId="1857" priority="1879" operator="containsText" text="erro">
      <formula>NOT(ISERROR(SEARCH("erro",I85)))</formula>
    </cfRule>
    <cfRule type="cellIs" dxfId="1856" priority="1880" operator="equal">
      <formula>"""erro"""</formula>
    </cfRule>
  </conditionalFormatting>
  <conditionalFormatting sqref="I85">
    <cfRule type="containsText" dxfId="1855" priority="1877" operator="containsText" text="erro">
      <formula>NOT(ISERROR(SEARCH("erro",I85)))</formula>
    </cfRule>
    <cfRule type="cellIs" dxfId="1854" priority="1878" operator="equal">
      <formula>"""erro"""</formula>
    </cfRule>
  </conditionalFormatting>
  <conditionalFormatting sqref="I86">
    <cfRule type="containsText" dxfId="1853" priority="1875" operator="containsText" text="erro">
      <formula>NOT(ISERROR(SEARCH("erro",I86)))</formula>
    </cfRule>
    <cfRule type="cellIs" dxfId="1852" priority="1876" operator="equal">
      <formula>"""erro"""</formula>
    </cfRule>
  </conditionalFormatting>
  <conditionalFormatting sqref="I86">
    <cfRule type="containsText" dxfId="1851" priority="1873" operator="containsText" text="erro">
      <formula>NOT(ISERROR(SEARCH("erro",I86)))</formula>
    </cfRule>
    <cfRule type="cellIs" dxfId="1850" priority="1874" operator="equal">
      <formula>"""erro"""</formula>
    </cfRule>
  </conditionalFormatting>
  <conditionalFormatting sqref="I86">
    <cfRule type="containsText" dxfId="1849" priority="1871" operator="containsText" text="erro">
      <formula>NOT(ISERROR(SEARCH("erro",I86)))</formula>
    </cfRule>
    <cfRule type="cellIs" dxfId="1848" priority="1872" operator="equal">
      <formula>"""erro"""</formula>
    </cfRule>
  </conditionalFormatting>
  <conditionalFormatting sqref="I86">
    <cfRule type="containsText" dxfId="1847" priority="1869" operator="containsText" text="erro">
      <formula>NOT(ISERROR(SEARCH("erro",I86)))</formula>
    </cfRule>
    <cfRule type="cellIs" dxfId="1846" priority="1870" operator="equal">
      <formula>"""erro"""</formula>
    </cfRule>
  </conditionalFormatting>
  <conditionalFormatting sqref="I86">
    <cfRule type="containsText" dxfId="1845" priority="1867" operator="containsText" text="erro">
      <formula>NOT(ISERROR(SEARCH("erro",I86)))</formula>
    </cfRule>
    <cfRule type="cellIs" dxfId="1844" priority="1868" operator="equal">
      <formula>"""erro"""</formula>
    </cfRule>
  </conditionalFormatting>
  <conditionalFormatting sqref="I86">
    <cfRule type="containsText" dxfId="1843" priority="1865" operator="containsText" text="erro">
      <formula>NOT(ISERROR(SEARCH("erro",I86)))</formula>
    </cfRule>
    <cfRule type="cellIs" dxfId="1842" priority="1866" operator="equal">
      <formula>"""erro"""</formula>
    </cfRule>
  </conditionalFormatting>
  <conditionalFormatting sqref="I86">
    <cfRule type="containsText" dxfId="1841" priority="1863" operator="containsText" text="erro">
      <formula>NOT(ISERROR(SEARCH("erro",I86)))</formula>
    </cfRule>
    <cfRule type="cellIs" dxfId="1840" priority="1864" operator="equal">
      <formula>"""erro"""</formula>
    </cfRule>
  </conditionalFormatting>
  <conditionalFormatting sqref="I86">
    <cfRule type="containsText" dxfId="1839" priority="1861" operator="containsText" text="erro">
      <formula>NOT(ISERROR(SEARCH("erro",I86)))</formula>
    </cfRule>
    <cfRule type="cellIs" dxfId="1838" priority="1862" operator="equal">
      <formula>"""erro"""</formula>
    </cfRule>
  </conditionalFormatting>
  <conditionalFormatting sqref="I86">
    <cfRule type="containsText" dxfId="1837" priority="1859" operator="containsText" text="erro">
      <formula>NOT(ISERROR(SEARCH("erro",I86)))</formula>
    </cfRule>
    <cfRule type="cellIs" dxfId="1836" priority="1860" operator="equal">
      <formula>"""erro"""</formula>
    </cfRule>
  </conditionalFormatting>
  <conditionalFormatting sqref="I86">
    <cfRule type="containsText" dxfId="1835" priority="1857" operator="containsText" text="erro">
      <formula>NOT(ISERROR(SEARCH("erro",I86)))</formula>
    </cfRule>
    <cfRule type="cellIs" dxfId="1834" priority="1858" operator="equal">
      <formula>"""erro"""</formula>
    </cfRule>
  </conditionalFormatting>
  <conditionalFormatting sqref="I86">
    <cfRule type="containsText" dxfId="1833" priority="1855" operator="containsText" text="erro">
      <formula>NOT(ISERROR(SEARCH("erro",I86)))</formula>
    </cfRule>
    <cfRule type="cellIs" dxfId="1832" priority="1856" operator="equal">
      <formula>"""erro"""</formula>
    </cfRule>
  </conditionalFormatting>
  <conditionalFormatting sqref="I86">
    <cfRule type="containsText" dxfId="1831" priority="1853" operator="containsText" text="erro">
      <formula>NOT(ISERROR(SEARCH("erro",I86)))</formula>
    </cfRule>
    <cfRule type="cellIs" dxfId="1830" priority="1854" operator="equal">
      <formula>"""erro"""</formula>
    </cfRule>
  </conditionalFormatting>
  <conditionalFormatting sqref="I86">
    <cfRule type="containsText" dxfId="1829" priority="1851" operator="containsText" text="erro">
      <formula>NOT(ISERROR(SEARCH("erro",I86)))</formula>
    </cfRule>
    <cfRule type="cellIs" dxfId="1828" priority="1852" operator="equal">
      <formula>"""erro"""</formula>
    </cfRule>
  </conditionalFormatting>
  <conditionalFormatting sqref="I86">
    <cfRule type="containsText" dxfId="1827" priority="1849" operator="containsText" text="erro">
      <formula>NOT(ISERROR(SEARCH("erro",I86)))</formula>
    </cfRule>
    <cfRule type="cellIs" dxfId="1826" priority="1850" operator="equal">
      <formula>"""erro"""</formula>
    </cfRule>
  </conditionalFormatting>
  <conditionalFormatting sqref="I86">
    <cfRule type="containsText" dxfId="1825" priority="1847" operator="containsText" text="erro">
      <formula>NOT(ISERROR(SEARCH("erro",I86)))</formula>
    </cfRule>
    <cfRule type="cellIs" dxfId="1824" priority="1848" operator="equal">
      <formula>"""erro"""</formula>
    </cfRule>
  </conditionalFormatting>
  <conditionalFormatting sqref="I86">
    <cfRule type="containsText" dxfId="1823" priority="1845" operator="containsText" text="erro">
      <formula>NOT(ISERROR(SEARCH("erro",I86)))</formula>
    </cfRule>
    <cfRule type="cellIs" dxfId="1822" priority="1846" operator="equal">
      <formula>"""erro"""</formula>
    </cfRule>
  </conditionalFormatting>
  <conditionalFormatting sqref="I86">
    <cfRule type="containsText" dxfId="1821" priority="1843" operator="containsText" text="erro">
      <formula>NOT(ISERROR(SEARCH("erro",I86)))</formula>
    </cfRule>
    <cfRule type="cellIs" dxfId="1820" priority="1844" operator="equal">
      <formula>"""erro"""</formula>
    </cfRule>
  </conditionalFormatting>
  <conditionalFormatting sqref="I86">
    <cfRule type="containsText" dxfId="1819" priority="1841" operator="containsText" text="erro">
      <formula>NOT(ISERROR(SEARCH("erro",I86)))</formula>
    </cfRule>
    <cfRule type="cellIs" dxfId="1818" priority="1842" operator="equal">
      <formula>"""erro"""</formula>
    </cfRule>
  </conditionalFormatting>
  <conditionalFormatting sqref="I86">
    <cfRule type="containsText" dxfId="1817" priority="1839" operator="containsText" text="erro">
      <formula>NOT(ISERROR(SEARCH("erro",I86)))</formula>
    </cfRule>
    <cfRule type="cellIs" dxfId="1816" priority="1840" operator="equal">
      <formula>"""erro"""</formula>
    </cfRule>
  </conditionalFormatting>
  <conditionalFormatting sqref="I86">
    <cfRule type="containsText" dxfId="1815" priority="1837" operator="containsText" text="erro">
      <formula>NOT(ISERROR(SEARCH("erro",I86)))</formula>
    </cfRule>
    <cfRule type="cellIs" dxfId="1814" priority="1838" operator="equal">
      <formula>"""erro"""</formula>
    </cfRule>
  </conditionalFormatting>
  <conditionalFormatting sqref="I86">
    <cfRule type="containsText" dxfId="1813" priority="1835" operator="containsText" text="erro">
      <formula>NOT(ISERROR(SEARCH("erro",I86)))</formula>
    </cfRule>
    <cfRule type="cellIs" dxfId="1812" priority="1836" operator="equal">
      <formula>"""erro"""</formula>
    </cfRule>
  </conditionalFormatting>
  <conditionalFormatting sqref="I86">
    <cfRule type="containsText" dxfId="1811" priority="1833" operator="containsText" text="erro">
      <formula>NOT(ISERROR(SEARCH("erro",I86)))</formula>
    </cfRule>
    <cfRule type="cellIs" dxfId="1810" priority="1834" operator="equal">
      <formula>"""erro"""</formula>
    </cfRule>
  </conditionalFormatting>
  <conditionalFormatting sqref="I86">
    <cfRule type="containsText" dxfId="1809" priority="1831" operator="containsText" text="erro">
      <formula>NOT(ISERROR(SEARCH("erro",I86)))</formula>
    </cfRule>
    <cfRule type="cellIs" dxfId="1808" priority="1832" operator="equal">
      <formula>"""erro"""</formula>
    </cfRule>
  </conditionalFormatting>
  <conditionalFormatting sqref="I86">
    <cfRule type="containsText" dxfId="1807" priority="1829" operator="containsText" text="erro">
      <formula>NOT(ISERROR(SEARCH("erro",I86)))</formula>
    </cfRule>
    <cfRule type="cellIs" dxfId="1806" priority="1830" operator="equal">
      <formula>"""erro"""</formula>
    </cfRule>
  </conditionalFormatting>
  <conditionalFormatting sqref="I86">
    <cfRule type="containsText" dxfId="1805" priority="1827" operator="containsText" text="erro">
      <formula>NOT(ISERROR(SEARCH("erro",I86)))</formula>
    </cfRule>
    <cfRule type="cellIs" dxfId="1804" priority="1828" operator="equal">
      <formula>"""erro"""</formula>
    </cfRule>
  </conditionalFormatting>
  <conditionalFormatting sqref="I86">
    <cfRule type="containsText" dxfId="1803" priority="1825" operator="containsText" text="erro">
      <formula>NOT(ISERROR(SEARCH("erro",I86)))</formula>
    </cfRule>
    <cfRule type="cellIs" dxfId="1802" priority="1826" operator="equal">
      <formula>"""erro"""</formula>
    </cfRule>
  </conditionalFormatting>
  <conditionalFormatting sqref="I86">
    <cfRule type="containsText" dxfId="1801" priority="1823" operator="containsText" text="erro">
      <formula>NOT(ISERROR(SEARCH("erro",I86)))</formula>
    </cfRule>
    <cfRule type="cellIs" dxfId="1800" priority="1824" operator="equal">
      <formula>"""erro"""</formula>
    </cfRule>
  </conditionalFormatting>
  <conditionalFormatting sqref="I86">
    <cfRule type="containsText" dxfId="1799" priority="1821" operator="containsText" text="erro">
      <formula>NOT(ISERROR(SEARCH("erro",I86)))</formula>
    </cfRule>
    <cfRule type="cellIs" dxfId="1798" priority="1822" operator="equal">
      <formula>"""erro"""</formula>
    </cfRule>
  </conditionalFormatting>
  <conditionalFormatting sqref="I86">
    <cfRule type="containsText" dxfId="1797" priority="1819" operator="containsText" text="erro">
      <formula>NOT(ISERROR(SEARCH("erro",I86)))</formula>
    </cfRule>
    <cfRule type="cellIs" dxfId="1796" priority="1820" operator="equal">
      <formula>"""erro"""</formula>
    </cfRule>
  </conditionalFormatting>
  <conditionalFormatting sqref="I86">
    <cfRule type="containsText" dxfId="1795" priority="1817" operator="containsText" text="erro">
      <formula>NOT(ISERROR(SEARCH("erro",I86)))</formula>
    </cfRule>
    <cfRule type="cellIs" dxfId="1794" priority="1818" operator="equal">
      <formula>"""erro"""</formula>
    </cfRule>
  </conditionalFormatting>
  <conditionalFormatting sqref="I86">
    <cfRule type="containsText" dxfId="1793" priority="1815" operator="containsText" text="erro">
      <formula>NOT(ISERROR(SEARCH("erro",I86)))</formula>
    </cfRule>
    <cfRule type="cellIs" dxfId="1792" priority="1816" operator="equal">
      <formula>"""erro"""</formula>
    </cfRule>
  </conditionalFormatting>
  <conditionalFormatting sqref="I86">
    <cfRule type="containsText" dxfId="1791" priority="1813" operator="containsText" text="erro">
      <formula>NOT(ISERROR(SEARCH("erro",I86)))</formula>
    </cfRule>
    <cfRule type="cellIs" dxfId="1790" priority="1814" operator="equal">
      <formula>"""erro"""</formula>
    </cfRule>
  </conditionalFormatting>
  <conditionalFormatting sqref="I86">
    <cfRule type="containsText" dxfId="1789" priority="1811" operator="containsText" text="erro">
      <formula>NOT(ISERROR(SEARCH("erro",I86)))</formula>
    </cfRule>
    <cfRule type="cellIs" dxfId="1788" priority="1812" operator="equal">
      <formula>"""erro"""</formula>
    </cfRule>
  </conditionalFormatting>
  <conditionalFormatting sqref="I86">
    <cfRule type="containsText" dxfId="1787" priority="1809" operator="containsText" text="erro">
      <formula>NOT(ISERROR(SEARCH("erro",I86)))</formula>
    </cfRule>
    <cfRule type="cellIs" dxfId="1786" priority="1810" operator="equal">
      <formula>"""erro"""</formula>
    </cfRule>
  </conditionalFormatting>
  <conditionalFormatting sqref="I86">
    <cfRule type="containsText" dxfId="1785" priority="1807" operator="containsText" text="erro">
      <formula>NOT(ISERROR(SEARCH("erro",I86)))</formula>
    </cfRule>
    <cfRule type="cellIs" dxfId="1784" priority="1808" operator="equal">
      <formula>"""erro"""</formula>
    </cfRule>
  </conditionalFormatting>
  <conditionalFormatting sqref="I86">
    <cfRule type="containsText" dxfId="1783" priority="1805" operator="containsText" text="erro">
      <formula>NOT(ISERROR(SEARCH("erro",I86)))</formula>
    </cfRule>
    <cfRule type="cellIs" dxfId="1782" priority="1806" operator="equal">
      <formula>"""erro"""</formula>
    </cfRule>
  </conditionalFormatting>
  <conditionalFormatting sqref="I86">
    <cfRule type="containsText" dxfId="1781" priority="1803" operator="containsText" text="erro">
      <formula>NOT(ISERROR(SEARCH("erro",I86)))</formula>
    </cfRule>
    <cfRule type="cellIs" dxfId="1780" priority="1804" operator="equal">
      <formula>"""erro"""</formula>
    </cfRule>
  </conditionalFormatting>
  <conditionalFormatting sqref="I86">
    <cfRule type="containsText" dxfId="1779" priority="1801" operator="containsText" text="erro">
      <formula>NOT(ISERROR(SEARCH("erro",I86)))</formula>
    </cfRule>
    <cfRule type="cellIs" dxfId="1778" priority="1802" operator="equal">
      <formula>"""erro"""</formula>
    </cfRule>
  </conditionalFormatting>
  <conditionalFormatting sqref="I86">
    <cfRule type="containsText" dxfId="1777" priority="1799" operator="containsText" text="erro">
      <formula>NOT(ISERROR(SEARCH("erro",I86)))</formula>
    </cfRule>
    <cfRule type="cellIs" dxfId="1776" priority="1800" operator="equal">
      <formula>"""erro"""</formula>
    </cfRule>
  </conditionalFormatting>
  <conditionalFormatting sqref="I86">
    <cfRule type="containsText" dxfId="1775" priority="1797" operator="containsText" text="erro">
      <formula>NOT(ISERROR(SEARCH("erro",I86)))</formula>
    </cfRule>
    <cfRule type="cellIs" dxfId="1774" priority="1798" operator="equal">
      <formula>"""erro"""</formula>
    </cfRule>
  </conditionalFormatting>
  <conditionalFormatting sqref="I86">
    <cfRule type="containsText" dxfId="1773" priority="1795" operator="containsText" text="erro">
      <formula>NOT(ISERROR(SEARCH("erro",I86)))</formula>
    </cfRule>
    <cfRule type="cellIs" dxfId="1772" priority="1796" operator="equal">
      <formula>"""erro"""</formula>
    </cfRule>
  </conditionalFormatting>
  <conditionalFormatting sqref="I86">
    <cfRule type="containsText" dxfId="1771" priority="1793" operator="containsText" text="erro">
      <formula>NOT(ISERROR(SEARCH("erro",I86)))</formula>
    </cfRule>
    <cfRule type="cellIs" dxfId="1770" priority="1794" operator="equal">
      <formula>"""erro"""</formula>
    </cfRule>
  </conditionalFormatting>
  <conditionalFormatting sqref="I86">
    <cfRule type="containsText" dxfId="1769" priority="1791" operator="containsText" text="erro">
      <formula>NOT(ISERROR(SEARCH("erro",I86)))</formula>
    </cfRule>
    <cfRule type="cellIs" dxfId="1768" priority="1792" operator="equal">
      <formula>"""erro"""</formula>
    </cfRule>
  </conditionalFormatting>
  <conditionalFormatting sqref="I86">
    <cfRule type="containsText" dxfId="1767" priority="1789" operator="containsText" text="erro">
      <formula>NOT(ISERROR(SEARCH("erro",I86)))</formula>
    </cfRule>
    <cfRule type="cellIs" dxfId="1766" priority="1790" operator="equal">
      <formula>"""erro"""</formula>
    </cfRule>
  </conditionalFormatting>
  <conditionalFormatting sqref="I86">
    <cfRule type="containsText" dxfId="1765" priority="1787" operator="containsText" text="erro">
      <formula>NOT(ISERROR(SEARCH("erro",I86)))</formula>
    </cfRule>
    <cfRule type="cellIs" dxfId="1764" priority="1788" operator="equal">
      <formula>"""erro"""</formula>
    </cfRule>
  </conditionalFormatting>
  <conditionalFormatting sqref="I86">
    <cfRule type="containsText" dxfId="1763" priority="1785" operator="containsText" text="erro">
      <formula>NOT(ISERROR(SEARCH("erro",I86)))</formula>
    </cfRule>
    <cfRule type="cellIs" dxfId="1762" priority="1786" operator="equal">
      <formula>"""erro"""</formula>
    </cfRule>
  </conditionalFormatting>
  <conditionalFormatting sqref="I86">
    <cfRule type="containsText" dxfId="1761" priority="1783" operator="containsText" text="erro">
      <formula>NOT(ISERROR(SEARCH("erro",I86)))</formula>
    </cfRule>
    <cfRule type="cellIs" dxfId="1760" priority="1784" operator="equal">
      <formula>"""erro"""</formula>
    </cfRule>
  </conditionalFormatting>
  <conditionalFormatting sqref="I86">
    <cfRule type="containsText" dxfId="1759" priority="1781" operator="containsText" text="erro">
      <formula>NOT(ISERROR(SEARCH("erro",I86)))</formula>
    </cfRule>
    <cfRule type="cellIs" dxfId="1758" priority="1782" operator="equal">
      <formula>"""erro"""</formula>
    </cfRule>
  </conditionalFormatting>
  <conditionalFormatting sqref="I86">
    <cfRule type="containsText" dxfId="1757" priority="1779" operator="containsText" text="erro">
      <formula>NOT(ISERROR(SEARCH("erro",I86)))</formula>
    </cfRule>
    <cfRule type="cellIs" dxfId="1756" priority="1780" operator="equal">
      <formula>"""erro"""</formula>
    </cfRule>
  </conditionalFormatting>
  <conditionalFormatting sqref="I86">
    <cfRule type="containsText" dxfId="1755" priority="1777" operator="containsText" text="erro">
      <formula>NOT(ISERROR(SEARCH("erro",I86)))</formula>
    </cfRule>
    <cfRule type="cellIs" dxfId="1754" priority="1778" operator="equal">
      <formula>"""erro"""</formula>
    </cfRule>
  </conditionalFormatting>
  <conditionalFormatting sqref="I86">
    <cfRule type="containsText" dxfId="1753" priority="1775" operator="containsText" text="erro">
      <formula>NOT(ISERROR(SEARCH("erro",I86)))</formula>
    </cfRule>
    <cfRule type="cellIs" dxfId="1752" priority="1776" operator="equal">
      <formula>"""erro"""</formula>
    </cfRule>
  </conditionalFormatting>
  <conditionalFormatting sqref="I86">
    <cfRule type="containsText" dxfId="1751" priority="1773" operator="containsText" text="erro">
      <formula>NOT(ISERROR(SEARCH("erro",I86)))</formula>
    </cfRule>
    <cfRule type="cellIs" dxfId="1750" priority="1774" operator="equal">
      <formula>"""erro"""</formula>
    </cfRule>
  </conditionalFormatting>
  <conditionalFormatting sqref="I86">
    <cfRule type="containsText" dxfId="1749" priority="1771" operator="containsText" text="erro">
      <formula>NOT(ISERROR(SEARCH("erro",I86)))</formula>
    </cfRule>
    <cfRule type="cellIs" dxfId="1748" priority="1772" operator="equal">
      <formula>"""erro"""</formula>
    </cfRule>
  </conditionalFormatting>
  <conditionalFormatting sqref="I86">
    <cfRule type="containsText" dxfId="1747" priority="1769" operator="containsText" text="erro">
      <formula>NOT(ISERROR(SEARCH("erro",I86)))</formula>
    </cfRule>
    <cfRule type="cellIs" dxfId="1746" priority="1770" operator="equal">
      <formula>"""erro"""</formula>
    </cfRule>
  </conditionalFormatting>
  <conditionalFormatting sqref="I86">
    <cfRule type="containsText" dxfId="1745" priority="1767" operator="containsText" text="erro">
      <formula>NOT(ISERROR(SEARCH("erro",I86)))</formula>
    </cfRule>
    <cfRule type="cellIs" dxfId="1744" priority="1768" operator="equal">
      <formula>"""erro"""</formula>
    </cfRule>
  </conditionalFormatting>
  <conditionalFormatting sqref="I86">
    <cfRule type="containsText" dxfId="1743" priority="1765" operator="containsText" text="erro">
      <formula>NOT(ISERROR(SEARCH("erro",I86)))</formula>
    </cfRule>
    <cfRule type="cellIs" dxfId="1742" priority="1766" operator="equal">
      <formula>"""erro"""</formula>
    </cfRule>
  </conditionalFormatting>
  <conditionalFormatting sqref="I86">
    <cfRule type="containsText" dxfId="1741" priority="1763" operator="containsText" text="erro">
      <formula>NOT(ISERROR(SEARCH("erro",I86)))</formula>
    </cfRule>
    <cfRule type="cellIs" dxfId="1740" priority="1764" operator="equal">
      <formula>"""erro"""</formula>
    </cfRule>
  </conditionalFormatting>
  <conditionalFormatting sqref="I86">
    <cfRule type="containsText" dxfId="1739" priority="1761" operator="containsText" text="erro">
      <formula>NOT(ISERROR(SEARCH("erro",I86)))</formula>
    </cfRule>
    <cfRule type="cellIs" dxfId="1738" priority="1762" operator="equal">
      <formula>"""erro"""</formula>
    </cfRule>
  </conditionalFormatting>
  <conditionalFormatting sqref="I86">
    <cfRule type="containsText" dxfId="1737" priority="1759" operator="containsText" text="erro">
      <formula>NOT(ISERROR(SEARCH("erro",I86)))</formula>
    </cfRule>
    <cfRule type="cellIs" dxfId="1736" priority="1760" operator="equal">
      <formula>"""erro"""</formula>
    </cfRule>
  </conditionalFormatting>
  <conditionalFormatting sqref="I86">
    <cfRule type="containsText" dxfId="1735" priority="1757" operator="containsText" text="erro">
      <formula>NOT(ISERROR(SEARCH("erro",I86)))</formula>
    </cfRule>
    <cfRule type="cellIs" dxfId="1734" priority="1758" operator="equal">
      <formula>"""erro"""</formula>
    </cfRule>
  </conditionalFormatting>
  <conditionalFormatting sqref="I86">
    <cfRule type="containsText" dxfId="1733" priority="1755" operator="containsText" text="erro">
      <formula>NOT(ISERROR(SEARCH("erro",I86)))</formula>
    </cfRule>
    <cfRule type="cellIs" dxfId="1732" priority="1756" operator="equal">
      <formula>"""erro"""</formula>
    </cfRule>
  </conditionalFormatting>
  <conditionalFormatting sqref="I86">
    <cfRule type="containsText" dxfId="1731" priority="1753" operator="containsText" text="erro">
      <formula>NOT(ISERROR(SEARCH("erro",I86)))</formula>
    </cfRule>
    <cfRule type="cellIs" dxfId="1730" priority="1754" operator="equal">
      <formula>"""erro"""</formula>
    </cfRule>
  </conditionalFormatting>
  <conditionalFormatting sqref="I86">
    <cfRule type="containsText" dxfId="1729" priority="1751" operator="containsText" text="erro">
      <formula>NOT(ISERROR(SEARCH("erro",I86)))</formula>
    </cfRule>
    <cfRule type="cellIs" dxfId="1728" priority="1752" operator="equal">
      <formula>"""erro"""</formula>
    </cfRule>
  </conditionalFormatting>
  <conditionalFormatting sqref="I86">
    <cfRule type="containsText" dxfId="1727" priority="1749" operator="containsText" text="erro">
      <formula>NOT(ISERROR(SEARCH("erro",I86)))</formula>
    </cfRule>
    <cfRule type="cellIs" dxfId="1726" priority="1750" operator="equal">
      <formula>"""erro"""</formula>
    </cfRule>
  </conditionalFormatting>
  <conditionalFormatting sqref="I86">
    <cfRule type="containsText" dxfId="1725" priority="1747" operator="containsText" text="erro">
      <formula>NOT(ISERROR(SEARCH("erro",I86)))</formula>
    </cfRule>
    <cfRule type="cellIs" dxfId="1724" priority="1748" operator="equal">
      <formula>"""erro"""</formula>
    </cfRule>
  </conditionalFormatting>
  <conditionalFormatting sqref="I86">
    <cfRule type="containsText" dxfId="1723" priority="1745" operator="containsText" text="erro">
      <formula>NOT(ISERROR(SEARCH("erro",I86)))</formula>
    </cfRule>
    <cfRule type="cellIs" dxfId="1722" priority="1746" operator="equal">
      <formula>"""erro"""</formula>
    </cfRule>
  </conditionalFormatting>
  <conditionalFormatting sqref="I86">
    <cfRule type="containsText" dxfId="1721" priority="1743" operator="containsText" text="erro">
      <formula>NOT(ISERROR(SEARCH("erro",I86)))</formula>
    </cfRule>
    <cfRule type="cellIs" dxfId="1720" priority="1744" operator="equal">
      <formula>"""erro"""</formula>
    </cfRule>
  </conditionalFormatting>
  <conditionalFormatting sqref="I86">
    <cfRule type="containsText" dxfId="1719" priority="1741" operator="containsText" text="erro">
      <formula>NOT(ISERROR(SEARCH("erro",I86)))</formula>
    </cfRule>
    <cfRule type="cellIs" dxfId="1718" priority="1742" operator="equal">
      <formula>"""erro"""</formula>
    </cfRule>
  </conditionalFormatting>
  <conditionalFormatting sqref="I86">
    <cfRule type="containsText" dxfId="1717" priority="1739" operator="containsText" text="erro">
      <formula>NOT(ISERROR(SEARCH("erro",I86)))</formula>
    </cfRule>
    <cfRule type="cellIs" dxfId="1716" priority="1740" operator="equal">
      <formula>"""erro"""</formula>
    </cfRule>
  </conditionalFormatting>
  <conditionalFormatting sqref="I87">
    <cfRule type="containsText" dxfId="1715" priority="1737" operator="containsText" text="erro">
      <formula>NOT(ISERROR(SEARCH("erro",I87)))</formula>
    </cfRule>
    <cfRule type="cellIs" dxfId="1714" priority="1738" operator="equal">
      <formula>"""erro"""</formula>
    </cfRule>
  </conditionalFormatting>
  <conditionalFormatting sqref="I87">
    <cfRule type="containsText" dxfId="1713" priority="1735" operator="containsText" text="erro">
      <formula>NOT(ISERROR(SEARCH("erro",I87)))</formula>
    </cfRule>
    <cfRule type="cellIs" dxfId="1712" priority="1736" operator="equal">
      <formula>"""erro"""</formula>
    </cfRule>
  </conditionalFormatting>
  <conditionalFormatting sqref="I87">
    <cfRule type="containsText" dxfId="1711" priority="1733" operator="containsText" text="erro">
      <formula>NOT(ISERROR(SEARCH("erro",I87)))</formula>
    </cfRule>
    <cfRule type="cellIs" dxfId="1710" priority="1734" operator="equal">
      <formula>"""erro"""</formula>
    </cfRule>
  </conditionalFormatting>
  <conditionalFormatting sqref="I87">
    <cfRule type="containsText" dxfId="1709" priority="1731" operator="containsText" text="erro">
      <formula>NOT(ISERROR(SEARCH("erro",I87)))</formula>
    </cfRule>
    <cfRule type="cellIs" dxfId="1708" priority="1732" operator="equal">
      <formula>"""erro"""</formula>
    </cfRule>
  </conditionalFormatting>
  <conditionalFormatting sqref="I87">
    <cfRule type="containsText" dxfId="1707" priority="1729" operator="containsText" text="erro">
      <formula>NOT(ISERROR(SEARCH("erro",I87)))</formula>
    </cfRule>
    <cfRule type="cellIs" dxfId="1706" priority="1730" operator="equal">
      <formula>"""erro"""</formula>
    </cfRule>
  </conditionalFormatting>
  <conditionalFormatting sqref="I87">
    <cfRule type="containsText" dxfId="1705" priority="1727" operator="containsText" text="erro">
      <formula>NOT(ISERROR(SEARCH("erro",I87)))</formula>
    </cfRule>
    <cfRule type="cellIs" dxfId="1704" priority="1728" operator="equal">
      <formula>"""erro"""</formula>
    </cfRule>
  </conditionalFormatting>
  <conditionalFormatting sqref="I87">
    <cfRule type="containsText" dxfId="1703" priority="1725" operator="containsText" text="erro">
      <formula>NOT(ISERROR(SEARCH("erro",I87)))</formula>
    </cfRule>
    <cfRule type="cellIs" dxfId="1702" priority="1726" operator="equal">
      <formula>"""erro"""</formula>
    </cfRule>
  </conditionalFormatting>
  <conditionalFormatting sqref="I87">
    <cfRule type="containsText" dxfId="1701" priority="1723" operator="containsText" text="erro">
      <formula>NOT(ISERROR(SEARCH("erro",I87)))</formula>
    </cfRule>
    <cfRule type="cellIs" dxfId="1700" priority="1724" operator="equal">
      <formula>"""erro"""</formula>
    </cfRule>
  </conditionalFormatting>
  <conditionalFormatting sqref="I87">
    <cfRule type="containsText" dxfId="1699" priority="1721" operator="containsText" text="erro">
      <formula>NOT(ISERROR(SEARCH("erro",I87)))</formula>
    </cfRule>
    <cfRule type="cellIs" dxfId="1698" priority="1722" operator="equal">
      <formula>"""erro"""</formula>
    </cfRule>
  </conditionalFormatting>
  <conditionalFormatting sqref="I87">
    <cfRule type="containsText" dxfId="1697" priority="1719" operator="containsText" text="erro">
      <formula>NOT(ISERROR(SEARCH("erro",I87)))</formula>
    </cfRule>
    <cfRule type="cellIs" dxfId="1696" priority="1720" operator="equal">
      <formula>"""erro"""</formula>
    </cfRule>
  </conditionalFormatting>
  <conditionalFormatting sqref="I87">
    <cfRule type="containsText" dxfId="1695" priority="1717" operator="containsText" text="erro">
      <formula>NOT(ISERROR(SEARCH("erro",I87)))</formula>
    </cfRule>
    <cfRule type="cellIs" dxfId="1694" priority="1718" operator="equal">
      <formula>"""erro"""</formula>
    </cfRule>
  </conditionalFormatting>
  <conditionalFormatting sqref="I87">
    <cfRule type="containsText" dxfId="1693" priority="1715" operator="containsText" text="erro">
      <formula>NOT(ISERROR(SEARCH("erro",I87)))</formula>
    </cfRule>
    <cfRule type="cellIs" dxfId="1692" priority="1716" operator="equal">
      <formula>"""erro"""</formula>
    </cfRule>
  </conditionalFormatting>
  <conditionalFormatting sqref="I87">
    <cfRule type="containsText" dxfId="1691" priority="1713" operator="containsText" text="erro">
      <formula>NOT(ISERROR(SEARCH("erro",I87)))</formula>
    </cfRule>
    <cfRule type="cellIs" dxfId="1690" priority="1714" operator="equal">
      <formula>"""erro"""</formula>
    </cfRule>
  </conditionalFormatting>
  <conditionalFormatting sqref="I87">
    <cfRule type="containsText" dxfId="1689" priority="1711" operator="containsText" text="erro">
      <formula>NOT(ISERROR(SEARCH("erro",I87)))</formula>
    </cfRule>
    <cfRule type="cellIs" dxfId="1688" priority="1712" operator="equal">
      <formula>"""erro"""</formula>
    </cfRule>
  </conditionalFormatting>
  <conditionalFormatting sqref="I87">
    <cfRule type="containsText" dxfId="1687" priority="1709" operator="containsText" text="erro">
      <formula>NOT(ISERROR(SEARCH("erro",I87)))</formula>
    </cfRule>
    <cfRule type="cellIs" dxfId="1686" priority="1710" operator="equal">
      <formula>"""erro"""</formula>
    </cfRule>
  </conditionalFormatting>
  <conditionalFormatting sqref="I87">
    <cfRule type="containsText" dxfId="1685" priority="1707" operator="containsText" text="erro">
      <formula>NOT(ISERROR(SEARCH("erro",I87)))</formula>
    </cfRule>
    <cfRule type="cellIs" dxfId="1684" priority="1708" operator="equal">
      <formula>"""erro"""</formula>
    </cfRule>
  </conditionalFormatting>
  <conditionalFormatting sqref="I87">
    <cfRule type="containsText" dxfId="1683" priority="1705" operator="containsText" text="erro">
      <formula>NOT(ISERROR(SEARCH("erro",I87)))</formula>
    </cfRule>
    <cfRule type="cellIs" dxfId="1682" priority="1706" operator="equal">
      <formula>"""erro"""</formula>
    </cfRule>
  </conditionalFormatting>
  <conditionalFormatting sqref="I87">
    <cfRule type="containsText" dxfId="1681" priority="1703" operator="containsText" text="erro">
      <formula>NOT(ISERROR(SEARCH("erro",I87)))</formula>
    </cfRule>
    <cfRule type="cellIs" dxfId="1680" priority="1704" operator="equal">
      <formula>"""erro"""</formula>
    </cfRule>
  </conditionalFormatting>
  <conditionalFormatting sqref="I87">
    <cfRule type="containsText" dxfId="1679" priority="1701" operator="containsText" text="erro">
      <formula>NOT(ISERROR(SEARCH("erro",I87)))</formula>
    </cfRule>
    <cfRule type="cellIs" dxfId="1678" priority="1702" operator="equal">
      <formula>"""erro"""</formula>
    </cfRule>
  </conditionalFormatting>
  <conditionalFormatting sqref="I87">
    <cfRule type="containsText" dxfId="1677" priority="1699" operator="containsText" text="erro">
      <formula>NOT(ISERROR(SEARCH("erro",I87)))</formula>
    </cfRule>
    <cfRule type="cellIs" dxfId="1676" priority="1700" operator="equal">
      <formula>"""erro"""</formula>
    </cfRule>
  </conditionalFormatting>
  <conditionalFormatting sqref="I87">
    <cfRule type="containsText" dxfId="1675" priority="1697" operator="containsText" text="erro">
      <formula>NOT(ISERROR(SEARCH("erro",I87)))</formula>
    </cfRule>
    <cfRule type="cellIs" dxfId="1674" priority="1698" operator="equal">
      <formula>"""erro"""</formula>
    </cfRule>
  </conditionalFormatting>
  <conditionalFormatting sqref="I87">
    <cfRule type="containsText" dxfId="1673" priority="1695" operator="containsText" text="erro">
      <formula>NOT(ISERROR(SEARCH("erro",I87)))</formula>
    </cfRule>
    <cfRule type="cellIs" dxfId="1672" priority="1696" operator="equal">
      <formula>"""erro"""</formula>
    </cfRule>
  </conditionalFormatting>
  <conditionalFormatting sqref="I87">
    <cfRule type="containsText" dxfId="1671" priority="1693" operator="containsText" text="erro">
      <formula>NOT(ISERROR(SEARCH("erro",I87)))</formula>
    </cfRule>
    <cfRule type="cellIs" dxfId="1670" priority="1694" operator="equal">
      <formula>"""erro"""</formula>
    </cfRule>
  </conditionalFormatting>
  <conditionalFormatting sqref="I87">
    <cfRule type="containsText" dxfId="1669" priority="1691" operator="containsText" text="erro">
      <formula>NOT(ISERROR(SEARCH("erro",I87)))</formula>
    </cfRule>
    <cfRule type="cellIs" dxfId="1668" priority="1692" operator="equal">
      <formula>"""erro"""</formula>
    </cfRule>
  </conditionalFormatting>
  <conditionalFormatting sqref="I87">
    <cfRule type="containsText" dxfId="1667" priority="1689" operator="containsText" text="erro">
      <formula>NOT(ISERROR(SEARCH("erro",I87)))</formula>
    </cfRule>
    <cfRule type="cellIs" dxfId="1666" priority="1690" operator="equal">
      <formula>"""erro"""</formula>
    </cfRule>
  </conditionalFormatting>
  <conditionalFormatting sqref="I87">
    <cfRule type="containsText" dxfId="1665" priority="1687" operator="containsText" text="erro">
      <formula>NOT(ISERROR(SEARCH("erro",I87)))</formula>
    </cfRule>
    <cfRule type="cellIs" dxfId="1664" priority="1688" operator="equal">
      <formula>"""erro"""</formula>
    </cfRule>
  </conditionalFormatting>
  <conditionalFormatting sqref="I87">
    <cfRule type="containsText" dxfId="1663" priority="1685" operator="containsText" text="erro">
      <formula>NOT(ISERROR(SEARCH("erro",I87)))</formula>
    </cfRule>
    <cfRule type="cellIs" dxfId="1662" priority="1686" operator="equal">
      <formula>"""erro"""</formula>
    </cfRule>
  </conditionalFormatting>
  <conditionalFormatting sqref="I87">
    <cfRule type="containsText" dxfId="1661" priority="1683" operator="containsText" text="erro">
      <formula>NOT(ISERROR(SEARCH("erro",I87)))</formula>
    </cfRule>
    <cfRule type="cellIs" dxfId="1660" priority="1684" operator="equal">
      <formula>"""erro"""</formula>
    </cfRule>
  </conditionalFormatting>
  <conditionalFormatting sqref="I87">
    <cfRule type="containsText" dxfId="1659" priority="1681" operator="containsText" text="erro">
      <formula>NOT(ISERROR(SEARCH("erro",I87)))</formula>
    </cfRule>
    <cfRule type="cellIs" dxfId="1658" priority="1682" operator="equal">
      <formula>"""erro"""</formula>
    </cfRule>
  </conditionalFormatting>
  <conditionalFormatting sqref="I87">
    <cfRule type="containsText" dxfId="1657" priority="1679" operator="containsText" text="erro">
      <formula>NOT(ISERROR(SEARCH("erro",I87)))</formula>
    </cfRule>
    <cfRule type="cellIs" dxfId="1656" priority="1680" operator="equal">
      <formula>"""erro"""</formula>
    </cfRule>
  </conditionalFormatting>
  <conditionalFormatting sqref="I87">
    <cfRule type="containsText" dxfId="1655" priority="1677" operator="containsText" text="erro">
      <formula>NOT(ISERROR(SEARCH("erro",I87)))</formula>
    </cfRule>
    <cfRule type="cellIs" dxfId="1654" priority="1678" operator="equal">
      <formula>"""erro"""</formula>
    </cfRule>
  </conditionalFormatting>
  <conditionalFormatting sqref="I87">
    <cfRule type="containsText" dxfId="1653" priority="1675" operator="containsText" text="erro">
      <formula>NOT(ISERROR(SEARCH("erro",I87)))</formula>
    </cfRule>
    <cfRule type="cellIs" dxfId="1652" priority="1676" operator="equal">
      <formula>"""erro"""</formula>
    </cfRule>
  </conditionalFormatting>
  <conditionalFormatting sqref="I87">
    <cfRule type="containsText" dxfId="1651" priority="1673" operator="containsText" text="erro">
      <formula>NOT(ISERROR(SEARCH("erro",I87)))</formula>
    </cfRule>
    <cfRule type="cellIs" dxfId="1650" priority="1674" operator="equal">
      <formula>"""erro"""</formula>
    </cfRule>
  </conditionalFormatting>
  <conditionalFormatting sqref="I87">
    <cfRule type="containsText" dxfId="1649" priority="1671" operator="containsText" text="erro">
      <formula>NOT(ISERROR(SEARCH("erro",I87)))</formula>
    </cfRule>
    <cfRule type="cellIs" dxfId="1648" priority="1672" operator="equal">
      <formula>"""erro"""</formula>
    </cfRule>
  </conditionalFormatting>
  <conditionalFormatting sqref="I87">
    <cfRule type="containsText" dxfId="1647" priority="1669" operator="containsText" text="erro">
      <formula>NOT(ISERROR(SEARCH("erro",I87)))</formula>
    </cfRule>
    <cfRule type="cellIs" dxfId="1646" priority="1670" operator="equal">
      <formula>"""erro"""</formula>
    </cfRule>
  </conditionalFormatting>
  <conditionalFormatting sqref="I87">
    <cfRule type="containsText" dxfId="1645" priority="1667" operator="containsText" text="erro">
      <formula>NOT(ISERROR(SEARCH("erro",I87)))</formula>
    </cfRule>
    <cfRule type="cellIs" dxfId="1644" priority="1668" operator="equal">
      <formula>"""erro"""</formula>
    </cfRule>
  </conditionalFormatting>
  <conditionalFormatting sqref="I87">
    <cfRule type="containsText" dxfId="1643" priority="1665" operator="containsText" text="erro">
      <formula>NOT(ISERROR(SEARCH("erro",I87)))</formula>
    </cfRule>
    <cfRule type="cellIs" dxfId="1642" priority="1666" operator="equal">
      <formula>"""erro"""</formula>
    </cfRule>
  </conditionalFormatting>
  <conditionalFormatting sqref="I87">
    <cfRule type="containsText" dxfId="1641" priority="1663" operator="containsText" text="erro">
      <formula>NOT(ISERROR(SEARCH("erro",I87)))</formula>
    </cfRule>
    <cfRule type="cellIs" dxfId="1640" priority="1664" operator="equal">
      <formula>"""erro"""</formula>
    </cfRule>
  </conditionalFormatting>
  <conditionalFormatting sqref="I87">
    <cfRule type="containsText" dxfId="1639" priority="1661" operator="containsText" text="erro">
      <formula>NOT(ISERROR(SEARCH("erro",I87)))</formula>
    </cfRule>
    <cfRule type="cellIs" dxfId="1638" priority="1662" operator="equal">
      <formula>"""erro"""</formula>
    </cfRule>
  </conditionalFormatting>
  <conditionalFormatting sqref="I87">
    <cfRule type="containsText" dxfId="1637" priority="1659" operator="containsText" text="erro">
      <formula>NOT(ISERROR(SEARCH("erro",I87)))</formula>
    </cfRule>
    <cfRule type="cellIs" dxfId="1636" priority="1660" operator="equal">
      <formula>"""erro"""</formula>
    </cfRule>
  </conditionalFormatting>
  <conditionalFormatting sqref="I87">
    <cfRule type="containsText" dxfId="1635" priority="1657" operator="containsText" text="erro">
      <formula>NOT(ISERROR(SEARCH("erro",I87)))</formula>
    </cfRule>
    <cfRule type="cellIs" dxfId="1634" priority="1658" operator="equal">
      <formula>"""erro"""</formula>
    </cfRule>
  </conditionalFormatting>
  <conditionalFormatting sqref="I87">
    <cfRule type="containsText" dxfId="1633" priority="1655" operator="containsText" text="erro">
      <formula>NOT(ISERROR(SEARCH("erro",I87)))</formula>
    </cfRule>
    <cfRule type="cellIs" dxfId="1632" priority="1656" operator="equal">
      <formula>"""erro"""</formula>
    </cfRule>
  </conditionalFormatting>
  <conditionalFormatting sqref="I87">
    <cfRule type="containsText" dxfId="1631" priority="1653" operator="containsText" text="erro">
      <formula>NOT(ISERROR(SEARCH("erro",I87)))</formula>
    </cfRule>
    <cfRule type="cellIs" dxfId="1630" priority="1654" operator="equal">
      <formula>"""erro"""</formula>
    </cfRule>
  </conditionalFormatting>
  <conditionalFormatting sqref="I87">
    <cfRule type="containsText" dxfId="1629" priority="1651" operator="containsText" text="erro">
      <formula>NOT(ISERROR(SEARCH("erro",I87)))</formula>
    </cfRule>
    <cfRule type="cellIs" dxfId="1628" priority="1652" operator="equal">
      <formula>"""erro"""</formula>
    </cfRule>
  </conditionalFormatting>
  <conditionalFormatting sqref="I87">
    <cfRule type="containsText" dxfId="1627" priority="1649" operator="containsText" text="erro">
      <formula>NOT(ISERROR(SEARCH("erro",I87)))</formula>
    </cfRule>
    <cfRule type="cellIs" dxfId="1626" priority="1650" operator="equal">
      <formula>"""erro"""</formula>
    </cfRule>
  </conditionalFormatting>
  <conditionalFormatting sqref="I87">
    <cfRule type="containsText" dxfId="1625" priority="1647" operator="containsText" text="erro">
      <formula>NOT(ISERROR(SEARCH("erro",I87)))</formula>
    </cfRule>
    <cfRule type="cellIs" dxfId="1624" priority="1648" operator="equal">
      <formula>"""erro"""</formula>
    </cfRule>
  </conditionalFormatting>
  <conditionalFormatting sqref="I87">
    <cfRule type="containsText" dxfId="1623" priority="1645" operator="containsText" text="erro">
      <formula>NOT(ISERROR(SEARCH("erro",I87)))</formula>
    </cfRule>
    <cfRule type="cellIs" dxfId="1622" priority="1646" operator="equal">
      <formula>"""erro"""</formula>
    </cfRule>
  </conditionalFormatting>
  <conditionalFormatting sqref="I87">
    <cfRule type="containsText" dxfId="1621" priority="1643" operator="containsText" text="erro">
      <formula>NOT(ISERROR(SEARCH("erro",I87)))</formula>
    </cfRule>
    <cfRule type="cellIs" dxfId="1620" priority="1644" operator="equal">
      <formula>"""erro"""</formula>
    </cfRule>
  </conditionalFormatting>
  <conditionalFormatting sqref="I87">
    <cfRule type="containsText" dxfId="1619" priority="1641" operator="containsText" text="erro">
      <formula>NOT(ISERROR(SEARCH("erro",I87)))</formula>
    </cfRule>
    <cfRule type="cellIs" dxfId="1618" priority="1642" operator="equal">
      <formula>"""erro"""</formula>
    </cfRule>
  </conditionalFormatting>
  <conditionalFormatting sqref="I87">
    <cfRule type="containsText" dxfId="1617" priority="1639" operator="containsText" text="erro">
      <formula>NOT(ISERROR(SEARCH("erro",I87)))</formula>
    </cfRule>
    <cfRule type="cellIs" dxfId="1616" priority="1640" operator="equal">
      <formula>"""erro"""</formula>
    </cfRule>
  </conditionalFormatting>
  <conditionalFormatting sqref="I87">
    <cfRule type="containsText" dxfId="1615" priority="1637" operator="containsText" text="erro">
      <formula>NOT(ISERROR(SEARCH("erro",I87)))</formula>
    </cfRule>
    <cfRule type="cellIs" dxfId="1614" priority="1638" operator="equal">
      <formula>"""erro"""</formula>
    </cfRule>
  </conditionalFormatting>
  <conditionalFormatting sqref="I87">
    <cfRule type="containsText" dxfId="1613" priority="1635" operator="containsText" text="erro">
      <formula>NOT(ISERROR(SEARCH("erro",I87)))</formula>
    </cfRule>
    <cfRule type="cellIs" dxfId="1612" priority="1636" operator="equal">
      <formula>"""erro"""</formula>
    </cfRule>
  </conditionalFormatting>
  <conditionalFormatting sqref="I87">
    <cfRule type="containsText" dxfId="1611" priority="1633" operator="containsText" text="erro">
      <formula>NOT(ISERROR(SEARCH("erro",I87)))</formula>
    </cfRule>
    <cfRule type="cellIs" dxfId="1610" priority="1634" operator="equal">
      <formula>"""erro"""</formula>
    </cfRule>
  </conditionalFormatting>
  <conditionalFormatting sqref="I87">
    <cfRule type="containsText" dxfId="1609" priority="1631" operator="containsText" text="erro">
      <formula>NOT(ISERROR(SEARCH("erro",I87)))</formula>
    </cfRule>
    <cfRule type="cellIs" dxfId="1608" priority="1632" operator="equal">
      <formula>"""erro"""</formula>
    </cfRule>
  </conditionalFormatting>
  <conditionalFormatting sqref="I87">
    <cfRule type="containsText" dxfId="1607" priority="1629" operator="containsText" text="erro">
      <formula>NOT(ISERROR(SEARCH("erro",I87)))</formula>
    </cfRule>
    <cfRule type="cellIs" dxfId="1606" priority="1630" operator="equal">
      <formula>"""erro"""</formula>
    </cfRule>
  </conditionalFormatting>
  <conditionalFormatting sqref="I87">
    <cfRule type="containsText" dxfId="1605" priority="1627" operator="containsText" text="erro">
      <formula>NOT(ISERROR(SEARCH("erro",I87)))</formula>
    </cfRule>
    <cfRule type="cellIs" dxfId="1604" priority="1628" operator="equal">
      <formula>"""erro"""</formula>
    </cfRule>
  </conditionalFormatting>
  <conditionalFormatting sqref="I87">
    <cfRule type="containsText" dxfId="1603" priority="1625" operator="containsText" text="erro">
      <formula>NOT(ISERROR(SEARCH("erro",I87)))</formula>
    </cfRule>
    <cfRule type="cellIs" dxfId="1602" priority="1626" operator="equal">
      <formula>"""erro"""</formula>
    </cfRule>
  </conditionalFormatting>
  <conditionalFormatting sqref="I87">
    <cfRule type="containsText" dxfId="1601" priority="1623" operator="containsText" text="erro">
      <formula>NOT(ISERROR(SEARCH("erro",I87)))</formula>
    </cfRule>
    <cfRule type="cellIs" dxfId="1600" priority="1624" operator="equal">
      <formula>"""erro"""</formula>
    </cfRule>
  </conditionalFormatting>
  <conditionalFormatting sqref="I87">
    <cfRule type="containsText" dxfId="1599" priority="1621" operator="containsText" text="erro">
      <formula>NOT(ISERROR(SEARCH("erro",I87)))</formula>
    </cfRule>
    <cfRule type="cellIs" dxfId="1598" priority="1622" operator="equal">
      <formula>"""erro"""</formula>
    </cfRule>
  </conditionalFormatting>
  <conditionalFormatting sqref="I87">
    <cfRule type="containsText" dxfId="1597" priority="1619" operator="containsText" text="erro">
      <formula>NOT(ISERROR(SEARCH("erro",I87)))</formula>
    </cfRule>
    <cfRule type="cellIs" dxfId="1596" priority="1620" operator="equal">
      <formula>"""erro"""</formula>
    </cfRule>
  </conditionalFormatting>
  <conditionalFormatting sqref="I87">
    <cfRule type="containsText" dxfId="1595" priority="1617" operator="containsText" text="erro">
      <formula>NOT(ISERROR(SEARCH("erro",I87)))</formula>
    </cfRule>
    <cfRule type="cellIs" dxfId="1594" priority="1618" operator="equal">
      <formula>"""erro"""</formula>
    </cfRule>
  </conditionalFormatting>
  <conditionalFormatting sqref="I87">
    <cfRule type="containsText" dxfId="1593" priority="1615" operator="containsText" text="erro">
      <formula>NOT(ISERROR(SEARCH("erro",I87)))</formula>
    </cfRule>
    <cfRule type="cellIs" dxfId="1592" priority="1616" operator="equal">
      <formula>"""erro"""</formula>
    </cfRule>
  </conditionalFormatting>
  <conditionalFormatting sqref="I87">
    <cfRule type="containsText" dxfId="1591" priority="1613" operator="containsText" text="erro">
      <formula>NOT(ISERROR(SEARCH("erro",I87)))</formula>
    </cfRule>
    <cfRule type="cellIs" dxfId="1590" priority="1614" operator="equal">
      <formula>"""erro"""</formula>
    </cfRule>
  </conditionalFormatting>
  <conditionalFormatting sqref="I87">
    <cfRule type="containsText" dxfId="1589" priority="1611" operator="containsText" text="erro">
      <formula>NOT(ISERROR(SEARCH("erro",I87)))</formula>
    </cfRule>
    <cfRule type="cellIs" dxfId="1588" priority="1612" operator="equal">
      <formula>"""erro"""</formula>
    </cfRule>
  </conditionalFormatting>
  <conditionalFormatting sqref="I87">
    <cfRule type="containsText" dxfId="1587" priority="1609" operator="containsText" text="erro">
      <formula>NOT(ISERROR(SEARCH("erro",I87)))</formula>
    </cfRule>
    <cfRule type="cellIs" dxfId="1586" priority="1610" operator="equal">
      <formula>"""erro"""</formula>
    </cfRule>
  </conditionalFormatting>
  <conditionalFormatting sqref="I87">
    <cfRule type="containsText" dxfId="1585" priority="1607" operator="containsText" text="erro">
      <formula>NOT(ISERROR(SEARCH("erro",I87)))</formula>
    </cfRule>
    <cfRule type="cellIs" dxfId="1584" priority="1608" operator="equal">
      <formula>"""erro"""</formula>
    </cfRule>
  </conditionalFormatting>
  <conditionalFormatting sqref="I87">
    <cfRule type="containsText" dxfId="1583" priority="1605" operator="containsText" text="erro">
      <formula>NOT(ISERROR(SEARCH("erro",I87)))</formula>
    </cfRule>
    <cfRule type="cellIs" dxfId="1582" priority="1606" operator="equal">
      <formula>"""erro"""</formula>
    </cfRule>
  </conditionalFormatting>
  <conditionalFormatting sqref="I87">
    <cfRule type="containsText" dxfId="1581" priority="1603" operator="containsText" text="erro">
      <formula>NOT(ISERROR(SEARCH("erro",I87)))</formula>
    </cfRule>
    <cfRule type="cellIs" dxfId="1580" priority="1604" operator="equal">
      <formula>"""erro"""</formula>
    </cfRule>
  </conditionalFormatting>
  <conditionalFormatting sqref="I87">
    <cfRule type="containsText" dxfId="1579" priority="1601" operator="containsText" text="erro">
      <formula>NOT(ISERROR(SEARCH("erro",I87)))</formula>
    </cfRule>
    <cfRule type="cellIs" dxfId="1578" priority="1602" operator="equal">
      <formula>"""erro"""</formula>
    </cfRule>
  </conditionalFormatting>
  <conditionalFormatting sqref="I88">
    <cfRule type="containsText" dxfId="1577" priority="1599" operator="containsText" text="erro">
      <formula>NOT(ISERROR(SEARCH("erro",I88)))</formula>
    </cfRule>
    <cfRule type="cellIs" dxfId="1576" priority="1600" operator="equal">
      <formula>"""erro"""</formula>
    </cfRule>
  </conditionalFormatting>
  <conditionalFormatting sqref="I88">
    <cfRule type="containsText" dxfId="1575" priority="1597" operator="containsText" text="erro">
      <formula>NOT(ISERROR(SEARCH("erro",I88)))</formula>
    </cfRule>
    <cfRule type="cellIs" dxfId="1574" priority="1598" operator="equal">
      <formula>"""erro"""</formula>
    </cfRule>
  </conditionalFormatting>
  <conditionalFormatting sqref="I88">
    <cfRule type="containsText" dxfId="1573" priority="1595" operator="containsText" text="erro">
      <formula>NOT(ISERROR(SEARCH("erro",I88)))</formula>
    </cfRule>
    <cfRule type="cellIs" dxfId="1572" priority="1596" operator="equal">
      <formula>"""erro"""</formula>
    </cfRule>
  </conditionalFormatting>
  <conditionalFormatting sqref="I88">
    <cfRule type="containsText" dxfId="1571" priority="1593" operator="containsText" text="erro">
      <formula>NOT(ISERROR(SEARCH("erro",I88)))</formula>
    </cfRule>
    <cfRule type="cellIs" dxfId="1570" priority="1594" operator="equal">
      <formula>"""erro"""</formula>
    </cfRule>
  </conditionalFormatting>
  <conditionalFormatting sqref="I88">
    <cfRule type="containsText" dxfId="1569" priority="1591" operator="containsText" text="erro">
      <formula>NOT(ISERROR(SEARCH("erro",I88)))</formula>
    </cfRule>
    <cfRule type="cellIs" dxfId="1568" priority="1592" operator="equal">
      <formula>"""erro"""</formula>
    </cfRule>
  </conditionalFormatting>
  <conditionalFormatting sqref="I88">
    <cfRule type="containsText" dxfId="1567" priority="1589" operator="containsText" text="erro">
      <formula>NOT(ISERROR(SEARCH("erro",I88)))</formula>
    </cfRule>
    <cfRule type="cellIs" dxfId="1566" priority="1590" operator="equal">
      <formula>"""erro"""</formula>
    </cfRule>
  </conditionalFormatting>
  <conditionalFormatting sqref="I88">
    <cfRule type="containsText" dxfId="1565" priority="1587" operator="containsText" text="erro">
      <formula>NOT(ISERROR(SEARCH("erro",I88)))</formula>
    </cfRule>
    <cfRule type="cellIs" dxfId="1564" priority="1588" operator="equal">
      <formula>"""erro"""</formula>
    </cfRule>
  </conditionalFormatting>
  <conditionalFormatting sqref="I88">
    <cfRule type="containsText" dxfId="1563" priority="1585" operator="containsText" text="erro">
      <formula>NOT(ISERROR(SEARCH("erro",I88)))</formula>
    </cfRule>
    <cfRule type="cellIs" dxfId="1562" priority="1586" operator="equal">
      <formula>"""erro"""</formula>
    </cfRule>
  </conditionalFormatting>
  <conditionalFormatting sqref="I88">
    <cfRule type="containsText" dxfId="1561" priority="1583" operator="containsText" text="erro">
      <formula>NOT(ISERROR(SEARCH("erro",I88)))</formula>
    </cfRule>
    <cfRule type="cellIs" dxfId="1560" priority="1584" operator="equal">
      <formula>"""erro"""</formula>
    </cfRule>
  </conditionalFormatting>
  <conditionalFormatting sqref="I88">
    <cfRule type="containsText" dxfId="1559" priority="1581" operator="containsText" text="erro">
      <formula>NOT(ISERROR(SEARCH("erro",I88)))</formula>
    </cfRule>
    <cfRule type="cellIs" dxfId="1558" priority="1582" operator="equal">
      <formula>"""erro"""</formula>
    </cfRule>
  </conditionalFormatting>
  <conditionalFormatting sqref="I88">
    <cfRule type="containsText" dxfId="1557" priority="1579" operator="containsText" text="erro">
      <formula>NOT(ISERROR(SEARCH("erro",I88)))</formula>
    </cfRule>
    <cfRule type="cellIs" dxfId="1556" priority="1580" operator="equal">
      <formula>"""erro"""</formula>
    </cfRule>
  </conditionalFormatting>
  <conditionalFormatting sqref="I88">
    <cfRule type="containsText" dxfId="1555" priority="1577" operator="containsText" text="erro">
      <formula>NOT(ISERROR(SEARCH("erro",I88)))</formula>
    </cfRule>
    <cfRule type="cellIs" dxfId="1554" priority="1578" operator="equal">
      <formula>"""erro"""</formula>
    </cfRule>
  </conditionalFormatting>
  <conditionalFormatting sqref="I88">
    <cfRule type="containsText" dxfId="1553" priority="1575" operator="containsText" text="erro">
      <formula>NOT(ISERROR(SEARCH("erro",I88)))</formula>
    </cfRule>
    <cfRule type="cellIs" dxfId="1552" priority="1576" operator="equal">
      <formula>"""erro"""</formula>
    </cfRule>
  </conditionalFormatting>
  <conditionalFormatting sqref="I88">
    <cfRule type="containsText" dxfId="1551" priority="1573" operator="containsText" text="erro">
      <formula>NOT(ISERROR(SEARCH("erro",I88)))</formula>
    </cfRule>
    <cfRule type="cellIs" dxfId="1550" priority="1574" operator="equal">
      <formula>"""erro"""</formula>
    </cfRule>
  </conditionalFormatting>
  <conditionalFormatting sqref="I88">
    <cfRule type="containsText" dxfId="1549" priority="1571" operator="containsText" text="erro">
      <formula>NOT(ISERROR(SEARCH("erro",I88)))</formula>
    </cfRule>
    <cfRule type="cellIs" dxfId="1548" priority="1572" operator="equal">
      <formula>"""erro"""</formula>
    </cfRule>
  </conditionalFormatting>
  <conditionalFormatting sqref="I88">
    <cfRule type="containsText" dxfId="1547" priority="1569" operator="containsText" text="erro">
      <formula>NOT(ISERROR(SEARCH("erro",I88)))</formula>
    </cfRule>
    <cfRule type="cellIs" dxfId="1546" priority="1570" operator="equal">
      <formula>"""erro"""</formula>
    </cfRule>
  </conditionalFormatting>
  <conditionalFormatting sqref="I88">
    <cfRule type="containsText" dxfId="1545" priority="1567" operator="containsText" text="erro">
      <formula>NOT(ISERROR(SEARCH("erro",I88)))</formula>
    </cfRule>
    <cfRule type="cellIs" dxfId="1544" priority="1568" operator="equal">
      <formula>"""erro"""</formula>
    </cfRule>
  </conditionalFormatting>
  <conditionalFormatting sqref="I88">
    <cfRule type="containsText" dxfId="1543" priority="1565" operator="containsText" text="erro">
      <formula>NOT(ISERROR(SEARCH("erro",I88)))</formula>
    </cfRule>
    <cfRule type="cellIs" dxfId="1542" priority="1566" operator="equal">
      <formula>"""erro"""</formula>
    </cfRule>
  </conditionalFormatting>
  <conditionalFormatting sqref="I88">
    <cfRule type="containsText" dxfId="1541" priority="1563" operator="containsText" text="erro">
      <formula>NOT(ISERROR(SEARCH("erro",I88)))</formula>
    </cfRule>
    <cfRule type="cellIs" dxfId="1540" priority="1564" operator="equal">
      <formula>"""erro"""</formula>
    </cfRule>
  </conditionalFormatting>
  <conditionalFormatting sqref="I88">
    <cfRule type="containsText" dxfId="1539" priority="1561" operator="containsText" text="erro">
      <formula>NOT(ISERROR(SEARCH("erro",I88)))</formula>
    </cfRule>
    <cfRule type="cellIs" dxfId="1538" priority="1562" operator="equal">
      <formula>"""erro"""</formula>
    </cfRule>
  </conditionalFormatting>
  <conditionalFormatting sqref="I88">
    <cfRule type="containsText" dxfId="1537" priority="1559" operator="containsText" text="erro">
      <formula>NOT(ISERROR(SEARCH("erro",I88)))</formula>
    </cfRule>
    <cfRule type="cellIs" dxfId="1536" priority="1560" operator="equal">
      <formula>"""erro"""</formula>
    </cfRule>
  </conditionalFormatting>
  <conditionalFormatting sqref="I88">
    <cfRule type="containsText" dxfId="1535" priority="1557" operator="containsText" text="erro">
      <formula>NOT(ISERROR(SEARCH("erro",I88)))</formula>
    </cfRule>
    <cfRule type="cellIs" dxfId="1534" priority="1558" operator="equal">
      <formula>"""erro"""</formula>
    </cfRule>
  </conditionalFormatting>
  <conditionalFormatting sqref="I88">
    <cfRule type="containsText" dxfId="1533" priority="1555" operator="containsText" text="erro">
      <formula>NOT(ISERROR(SEARCH("erro",I88)))</formula>
    </cfRule>
    <cfRule type="cellIs" dxfId="1532" priority="1556" operator="equal">
      <formula>"""erro"""</formula>
    </cfRule>
  </conditionalFormatting>
  <conditionalFormatting sqref="I88">
    <cfRule type="containsText" dxfId="1531" priority="1553" operator="containsText" text="erro">
      <formula>NOT(ISERROR(SEARCH("erro",I88)))</formula>
    </cfRule>
    <cfRule type="cellIs" dxfId="1530" priority="1554" operator="equal">
      <formula>"""erro"""</formula>
    </cfRule>
  </conditionalFormatting>
  <conditionalFormatting sqref="I88">
    <cfRule type="containsText" dxfId="1529" priority="1551" operator="containsText" text="erro">
      <formula>NOT(ISERROR(SEARCH("erro",I88)))</formula>
    </cfRule>
    <cfRule type="cellIs" dxfId="1528" priority="1552" operator="equal">
      <formula>"""erro"""</formula>
    </cfRule>
  </conditionalFormatting>
  <conditionalFormatting sqref="I88">
    <cfRule type="containsText" dxfId="1527" priority="1549" operator="containsText" text="erro">
      <formula>NOT(ISERROR(SEARCH("erro",I88)))</formula>
    </cfRule>
    <cfRule type="cellIs" dxfId="1526" priority="1550" operator="equal">
      <formula>"""erro"""</formula>
    </cfRule>
  </conditionalFormatting>
  <conditionalFormatting sqref="I88">
    <cfRule type="containsText" dxfId="1525" priority="1547" operator="containsText" text="erro">
      <formula>NOT(ISERROR(SEARCH("erro",I88)))</formula>
    </cfRule>
    <cfRule type="cellIs" dxfId="1524" priority="1548" operator="equal">
      <formula>"""erro"""</formula>
    </cfRule>
  </conditionalFormatting>
  <conditionalFormatting sqref="I88">
    <cfRule type="containsText" dxfId="1523" priority="1545" operator="containsText" text="erro">
      <formula>NOT(ISERROR(SEARCH("erro",I88)))</formula>
    </cfRule>
    <cfRule type="cellIs" dxfId="1522" priority="1546" operator="equal">
      <formula>"""erro"""</formula>
    </cfRule>
  </conditionalFormatting>
  <conditionalFormatting sqref="I88">
    <cfRule type="containsText" dxfId="1521" priority="1543" operator="containsText" text="erro">
      <formula>NOT(ISERROR(SEARCH("erro",I88)))</formula>
    </cfRule>
    <cfRule type="cellIs" dxfId="1520" priority="1544" operator="equal">
      <formula>"""erro"""</formula>
    </cfRule>
  </conditionalFormatting>
  <conditionalFormatting sqref="I88">
    <cfRule type="containsText" dxfId="1519" priority="1541" operator="containsText" text="erro">
      <formula>NOT(ISERROR(SEARCH("erro",I88)))</formula>
    </cfRule>
    <cfRule type="cellIs" dxfId="1518" priority="1542" operator="equal">
      <formula>"""erro"""</formula>
    </cfRule>
  </conditionalFormatting>
  <conditionalFormatting sqref="I88">
    <cfRule type="containsText" dxfId="1517" priority="1539" operator="containsText" text="erro">
      <formula>NOT(ISERROR(SEARCH("erro",I88)))</formula>
    </cfRule>
    <cfRule type="cellIs" dxfId="1516" priority="1540" operator="equal">
      <formula>"""erro"""</formula>
    </cfRule>
  </conditionalFormatting>
  <conditionalFormatting sqref="I88">
    <cfRule type="containsText" dxfId="1515" priority="1537" operator="containsText" text="erro">
      <formula>NOT(ISERROR(SEARCH("erro",I88)))</formula>
    </cfRule>
    <cfRule type="cellIs" dxfId="1514" priority="1538" operator="equal">
      <formula>"""erro"""</formula>
    </cfRule>
  </conditionalFormatting>
  <conditionalFormatting sqref="I88">
    <cfRule type="containsText" dxfId="1513" priority="1535" operator="containsText" text="erro">
      <formula>NOT(ISERROR(SEARCH("erro",I88)))</formula>
    </cfRule>
    <cfRule type="cellIs" dxfId="1512" priority="1536" operator="equal">
      <formula>"""erro"""</formula>
    </cfRule>
  </conditionalFormatting>
  <conditionalFormatting sqref="I88">
    <cfRule type="containsText" dxfId="1511" priority="1533" operator="containsText" text="erro">
      <formula>NOT(ISERROR(SEARCH("erro",I88)))</formula>
    </cfRule>
    <cfRule type="cellIs" dxfId="1510" priority="1534" operator="equal">
      <formula>"""erro"""</formula>
    </cfRule>
  </conditionalFormatting>
  <conditionalFormatting sqref="I88">
    <cfRule type="containsText" dxfId="1509" priority="1531" operator="containsText" text="erro">
      <formula>NOT(ISERROR(SEARCH("erro",I88)))</formula>
    </cfRule>
    <cfRule type="cellIs" dxfId="1508" priority="1532" operator="equal">
      <formula>"""erro"""</formula>
    </cfRule>
  </conditionalFormatting>
  <conditionalFormatting sqref="I88">
    <cfRule type="containsText" dxfId="1507" priority="1529" operator="containsText" text="erro">
      <formula>NOT(ISERROR(SEARCH("erro",I88)))</formula>
    </cfRule>
    <cfRule type="cellIs" dxfId="1506" priority="1530" operator="equal">
      <formula>"""erro"""</formula>
    </cfRule>
  </conditionalFormatting>
  <conditionalFormatting sqref="I88">
    <cfRule type="containsText" dxfId="1505" priority="1527" operator="containsText" text="erro">
      <formula>NOT(ISERROR(SEARCH("erro",I88)))</formula>
    </cfRule>
    <cfRule type="cellIs" dxfId="1504" priority="1528" operator="equal">
      <formula>"""erro"""</formula>
    </cfRule>
  </conditionalFormatting>
  <conditionalFormatting sqref="I88">
    <cfRule type="containsText" dxfId="1503" priority="1525" operator="containsText" text="erro">
      <formula>NOT(ISERROR(SEARCH("erro",I88)))</formula>
    </cfRule>
    <cfRule type="cellIs" dxfId="1502" priority="1526" operator="equal">
      <formula>"""erro"""</formula>
    </cfRule>
  </conditionalFormatting>
  <conditionalFormatting sqref="I88">
    <cfRule type="containsText" dxfId="1501" priority="1523" operator="containsText" text="erro">
      <formula>NOT(ISERROR(SEARCH("erro",I88)))</formula>
    </cfRule>
    <cfRule type="cellIs" dxfId="1500" priority="1524" operator="equal">
      <formula>"""erro"""</formula>
    </cfRule>
  </conditionalFormatting>
  <conditionalFormatting sqref="I88">
    <cfRule type="containsText" dxfId="1499" priority="1521" operator="containsText" text="erro">
      <formula>NOT(ISERROR(SEARCH("erro",I88)))</formula>
    </cfRule>
    <cfRule type="cellIs" dxfId="1498" priority="1522" operator="equal">
      <formula>"""erro"""</formula>
    </cfRule>
  </conditionalFormatting>
  <conditionalFormatting sqref="I88">
    <cfRule type="containsText" dxfId="1497" priority="1519" operator="containsText" text="erro">
      <formula>NOT(ISERROR(SEARCH("erro",I88)))</formula>
    </cfRule>
    <cfRule type="cellIs" dxfId="1496" priority="1520" operator="equal">
      <formula>"""erro"""</formula>
    </cfRule>
  </conditionalFormatting>
  <conditionalFormatting sqref="I88">
    <cfRule type="containsText" dxfId="1495" priority="1517" operator="containsText" text="erro">
      <formula>NOT(ISERROR(SEARCH("erro",I88)))</formula>
    </cfRule>
    <cfRule type="cellIs" dxfId="1494" priority="1518" operator="equal">
      <formula>"""erro"""</formula>
    </cfRule>
  </conditionalFormatting>
  <conditionalFormatting sqref="I88">
    <cfRule type="containsText" dxfId="1493" priority="1515" operator="containsText" text="erro">
      <formula>NOT(ISERROR(SEARCH("erro",I88)))</formula>
    </cfRule>
    <cfRule type="cellIs" dxfId="1492" priority="1516" operator="equal">
      <formula>"""erro"""</formula>
    </cfRule>
  </conditionalFormatting>
  <conditionalFormatting sqref="I88">
    <cfRule type="containsText" dxfId="1491" priority="1513" operator="containsText" text="erro">
      <formula>NOT(ISERROR(SEARCH("erro",I88)))</formula>
    </cfRule>
    <cfRule type="cellIs" dxfId="1490" priority="1514" operator="equal">
      <formula>"""erro"""</formula>
    </cfRule>
  </conditionalFormatting>
  <conditionalFormatting sqref="I88">
    <cfRule type="containsText" dxfId="1489" priority="1511" operator="containsText" text="erro">
      <formula>NOT(ISERROR(SEARCH("erro",I88)))</formula>
    </cfRule>
    <cfRule type="cellIs" dxfId="1488" priority="1512" operator="equal">
      <formula>"""erro"""</formula>
    </cfRule>
  </conditionalFormatting>
  <conditionalFormatting sqref="I88">
    <cfRule type="containsText" dxfId="1487" priority="1509" operator="containsText" text="erro">
      <formula>NOT(ISERROR(SEARCH("erro",I88)))</formula>
    </cfRule>
    <cfRule type="cellIs" dxfId="1486" priority="1510" operator="equal">
      <formula>"""erro"""</formula>
    </cfRule>
  </conditionalFormatting>
  <conditionalFormatting sqref="I88">
    <cfRule type="containsText" dxfId="1485" priority="1507" operator="containsText" text="erro">
      <formula>NOT(ISERROR(SEARCH("erro",I88)))</formula>
    </cfRule>
    <cfRule type="cellIs" dxfId="1484" priority="1508" operator="equal">
      <formula>"""erro"""</formula>
    </cfRule>
  </conditionalFormatting>
  <conditionalFormatting sqref="I88">
    <cfRule type="containsText" dxfId="1483" priority="1505" operator="containsText" text="erro">
      <formula>NOT(ISERROR(SEARCH("erro",I88)))</formula>
    </cfRule>
    <cfRule type="cellIs" dxfId="1482" priority="1506" operator="equal">
      <formula>"""erro"""</formula>
    </cfRule>
  </conditionalFormatting>
  <conditionalFormatting sqref="I88">
    <cfRule type="containsText" dxfId="1481" priority="1503" operator="containsText" text="erro">
      <formula>NOT(ISERROR(SEARCH("erro",I88)))</formula>
    </cfRule>
    <cfRule type="cellIs" dxfId="1480" priority="1504" operator="equal">
      <formula>"""erro"""</formula>
    </cfRule>
  </conditionalFormatting>
  <conditionalFormatting sqref="I88">
    <cfRule type="containsText" dxfId="1479" priority="1501" operator="containsText" text="erro">
      <formula>NOT(ISERROR(SEARCH("erro",I88)))</formula>
    </cfRule>
    <cfRule type="cellIs" dxfId="1478" priority="1502" operator="equal">
      <formula>"""erro"""</formula>
    </cfRule>
  </conditionalFormatting>
  <conditionalFormatting sqref="I88">
    <cfRule type="containsText" dxfId="1477" priority="1499" operator="containsText" text="erro">
      <formula>NOT(ISERROR(SEARCH("erro",I88)))</formula>
    </cfRule>
    <cfRule type="cellIs" dxfId="1476" priority="1500" operator="equal">
      <formula>"""erro"""</formula>
    </cfRule>
  </conditionalFormatting>
  <conditionalFormatting sqref="I88">
    <cfRule type="containsText" dxfId="1475" priority="1497" operator="containsText" text="erro">
      <formula>NOT(ISERROR(SEARCH("erro",I88)))</formula>
    </cfRule>
    <cfRule type="cellIs" dxfId="1474" priority="1498" operator="equal">
      <formula>"""erro"""</formula>
    </cfRule>
  </conditionalFormatting>
  <conditionalFormatting sqref="I88">
    <cfRule type="containsText" dxfId="1473" priority="1495" operator="containsText" text="erro">
      <formula>NOT(ISERROR(SEARCH("erro",I88)))</formula>
    </cfRule>
    <cfRule type="cellIs" dxfId="1472" priority="1496" operator="equal">
      <formula>"""erro"""</formula>
    </cfRule>
  </conditionalFormatting>
  <conditionalFormatting sqref="I88">
    <cfRule type="containsText" dxfId="1471" priority="1493" operator="containsText" text="erro">
      <formula>NOT(ISERROR(SEARCH("erro",I88)))</formula>
    </cfRule>
    <cfRule type="cellIs" dxfId="1470" priority="1494" operator="equal">
      <formula>"""erro"""</formula>
    </cfRule>
  </conditionalFormatting>
  <conditionalFormatting sqref="I88">
    <cfRule type="containsText" dxfId="1469" priority="1491" operator="containsText" text="erro">
      <formula>NOT(ISERROR(SEARCH("erro",I88)))</formula>
    </cfRule>
    <cfRule type="cellIs" dxfId="1468" priority="1492" operator="equal">
      <formula>"""erro"""</formula>
    </cfRule>
  </conditionalFormatting>
  <conditionalFormatting sqref="I88">
    <cfRule type="containsText" dxfId="1467" priority="1489" operator="containsText" text="erro">
      <formula>NOT(ISERROR(SEARCH("erro",I88)))</formula>
    </cfRule>
    <cfRule type="cellIs" dxfId="1466" priority="1490" operator="equal">
      <formula>"""erro"""</formula>
    </cfRule>
  </conditionalFormatting>
  <conditionalFormatting sqref="I88">
    <cfRule type="containsText" dxfId="1465" priority="1487" operator="containsText" text="erro">
      <formula>NOT(ISERROR(SEARCH("erro",I88)))</formula>
    </cfRule>
    <cfRule type="cellIs" dxfId="1464" priority="1488" operator="equal">
      <formula>"""erro"""</formula>
    </cfRule>
  </conditionalFormatting>
  <conditionalFormatting sqref="I88">
    <cfRule type="containsText" dxfId="1463" priority="1485" operator="containsText" text="erro">
      <formula>NOT(ISERROR(SEARCH("erro",I88)))</formula>
    </cfRule>
    <cfRule type="cellIs" dxfId="1462" priority="1486" operator="equal">
      <formula>"""erro"""</formula>
    </cfRule>
  </conditionalFormatting>
  <conditionalFormatting sqref="I88">
    <cfRule type="containsText" dxfId="1461" priority="1483" operator="containsText" text="erro">
      <formula>NOT(ISERROR(SEARCH("erro",I88)))</formula>
    </cfRule>
    <cfRule type="cellIs" dxfId="1460" priority="1484" operator="equal">
      <formula>"""erro"""</formula>
    </cfRule>
  </conditionalFormatting>
  <conditionalFormatting sqref="I88">
    <cfRule type="containsText" dxfId="1459" priority="1481" operator="containsText" text="erro">
      <formula>NOT(ISERROR(SEARCH("erro",I88)))</formula>
    </cfRule>
    <cfRule type="cellIs" dxfId="1458" priority="1482" operator="equal">
      <formula>"""erro"""</formula>
    </cfRule>
  </conditionalFormatting>
  <conditionalFormatting sqref="I88">
    <cfRule type="containsText" dxfId="1457" priority="1479" operator="containsText" text="erro">
      <formula>NOT(ISERROR(SEARCH("erro",I88)))</formula>
    </cfRule>
    <cfRule type="cellIs" dxfId="1456" priority="1480" operator="equal">
      <formula>"""erro"""</formula>
    </cfRule>
  </conditionalFormatting>
  <conditionalFormatting sqref="I88">
    <cfRule type="containsText" dxfId="1455" priority="1477" operator="containsText" text="erro">
      <formula>NOT(ISERROR(SEARCH("erro",I88)))</formula>
    </cfRule>
    <cfRule type="cellIs" dxfId="1454" priority="1478" operator="equal">
      <formula>"""erro"""</formula>
    </cfRule>
  </conditionalFormatting>
  <conditionalFormatting sqref="I88">
    <cfRule type="containsText" dxfId="1453" priority="1475" operator="containsText" text="erro">
      <formula>NOT(ISERROR(SEARCH("erro",I88)))</formula>
    </cfRule>
    <cfRule type="cellIs" dxfId="1452" priority="1476" operator="equal">
      <formula>"""erro"""</formula>
    </cfRule>
  </conditionalFormatting>
  <conditionalFormatting sqref="I88">
    <cfRule type="containsText" dxfId="1451" priority="1473" operator="containsText" text="erro">
      <formula>NOT(ISERROR(SEARCH("erro",I88)))</formula>
    </cfRule>
    <cfRule type="cellIs" dxfId="1450" priority="1474" operator="equal">
      <formula>"""erro"""</formula>
    </cfRule>
  </conditionalFormatting>
  <conditionalFormatting sqref="I88">
    <cfRule type="containsText" dxfId="1449" priority="1471" operator="containsText" text="erro">
      <formula>NOT(ISERROR(SEARCH("erro",I88)))</formula>
    </cfRule>
    <cfRule type="cellIs" dxfId="1448" priority="1472" operator="equal">
      <formula>"""erro"""</formula>
    </cfRule>
  </conditionalFormatting>
  <conditionalFormatting sqref="I88">
    <cfRule type="containsText" dxfId="1447" priority="1469" operator="containsText" text="erro">
      <formula>NOT(ISERROR(SEARCH("erro",I88)))</formula>
    </cfRule>
    <cfRule type="cellIs" dxfId="1446" priority="1470" operator="equal">
      <formula>"""erro"""</formula>
    </cfRule>
  </conditionalFormatting>
  <conditionalFormatting sqref="I88">
    <cfRule type="containsText" dxfId="1445" priority="1467" operator="containsText" text="erro">
      <formula>NOT(ISERROR(SEARCH("erro",I88)))</formula>
    </cfRule>
    <cfRule type="cellIs" dxfId="1444" priority="1468" operator="equal">
      <formula>"""erro"""</formula>
    </cfRule>
  </conditionalFormatting>
  <conditionalFormatting sqref="I88">
    <cfRule type="containsText" dxfId="1443" priority="1465" operator="containsText" text="erro">
      <formula>NOT(ISERROR(SEARCH("erro",I88)))</formula>
    </cfRule>
    <cfRule type="cellIs" dxfId="1442" priority="1466" operator="equal">
      <formula>"""erro"""</formula>
    </cfRule>
  </conditionalFormatting>
  <conditionalFormatting sqref="I88">
    <cfRule type="containsText" dxfId="1441" priority="1463" operator="containsText" text="erro">
      <formula>NOT(ISERROR(SEARCH("erro",I88)))</formula>
    </cfRule>
    <cfRule type="cellIs" dxfId="1440" priority="1464" operator="equal">
      <formula>"""erro"""</formula>
    </cfRule>
  </conditionalFormatting>
  <conditionalFormatting sqref="I89">
    <cfRule type="containsText" dxfId="1439" priority="1461" operator="containsText" text="erro">
      <formula>NOT(ISERROR(SEARCH("erro",I89)))</formula>
    </cfRule>
    <cfRule type="cellIs" dxfId="1438" priority="1462" operator="equal">
      <formula>"""erro"""</formula>
    </cfRule>
  </conditionalFormatting>
  <conditionalFormatting sqref="I89">
    <cfRule type="containsText" dxfId="1437" priority="1459" operator="containsText" text="erro">
      <formula>NOT(ISERROR(SEARCH("erro",I89)))</formula>
    </cfRule>
    <cfRule type="cellIs" dxfId="1436" priority="1460" operator="equal">
      <formula>"""erro"""</formula>
    </cfRule>
  </conditionalFormatting>
  <conditionalFormatting sqref="I89">
    <cfRule type="containsText" dxfId="1435" priority="1457" operator="containsText" text="erro">
      <formula>NOT(ISERROR(SEARCH("erro",I89)))</formula>
    </cfRule>
    <cfRule type="cellIs" dxfId="1434" priority="1458" operator="equal">
      <formula>"""erro"""</formula>
    </cfRule>
  </conditionalFormatting>
  <conditionalFormatting sqref="I89">
    <cfRule type="containsText" dxfId="1433" priority="1455" operator="containsText" text="erro">
      <formula>NOT(ISERROR(SEARCH("erro",I89)))</formula>
    </cfRule>
    <cfRule type="cellIs" dxfId="1432" priority="1456" operator="equal">
      <formula>"""erro"""</formula>
    </cfRule>
  </conditionalFormatting>
  <conditionalFormatting sqref="I89">
    <cfRule type="containsText" dxfId="1431" priority="1453" operator="containsText" text="erro">
      <formula>NOT(ISERROR(SEARCH("erro",I89)))</formula>
    </cfRule>
    <cfRule type="cellIs" dxfId="1430" priority="1454" operator="equal">
      <formula>"""erro"""</formula>
    </cfRule>
  </conditionalFormatting>
  <conditionalFormatting sqref="I89">
    <cfRule type="containsText" dxfId="1429" priority="1451" operator="containsText" text="erro">
      <formula>NOT(ISERROR(SEARCH("erro",I89)))</formula>
    </cfRule>
    <cfRule type="cellIs" dxfId="1428" priority="1452" operator="equal">
      <formula>"""erro"""</formula>
    </cfRule>
  </conditionalFormatting>
  <conditionalFormatting sqref="I89">
    <cfRule type="containsText" dxfId="1427" priority="1449" operator="containsText" text="erro">
      <formula>NOT(ISERROR(SEARCH("erro",I89)))</formula>
    </cfRule>
    <cfRule type="cellIs" dxfId="1426" priority="1450" operator="equal">
      <formula>"""erro"""</formula>
    </cfRule>
  </conditionalFormatting>
  <conditionalFormatting sqref="I89">
    <cfRule type="containsText" dxfId="1425" priority="1447" operator="containsText" text="erro">
      <formula>NOT(ISERROR(SEARCH("erro",I89)))</formula>
    </cfRule>
    <cfRule type="cellIs" dxfId="1424" priority="1448" operator="equal">
      <formula>"""erro"""</formula>
    </cfRule>
  </conditionalFormatting>
  <conditionalFormatting sqref="I89">
    <cfRule type="containsText" dxfId="1423" priority="1445" operator="containsText" text="erro">
      <formula>NOT(ISERROR(SEARCH("erro",I89)))</formula>
    </cfRule>
    <cfRule type="cellIs" dxfId="1422" priority="1446" operator="equal">
      <formula>"""erro"""</formula>
    </cfRule>
  </conditionalFormatting>
  <conditionalFormatting sqref="I89">
    <cfRule type="containsText" dxfId="1421" priority="1443" operator="containsText" text="erro">
      <formula>NOT(ISERROR(SEARCH("erro",I89)))</formula>
    </cfRule>
    <cfRule type="cellIs" dxfId="1420" priority="1444" operator="equal">
      <formula>"""erro"""</formula>
    </cfRule>
  </conditionalFormatting>
  <conditionalFormatting sqref="I89">
    <cfRule type="containsText" dxfId="1419" priority="1441" operator="containsText" text="erro">
      <formula>NOT(ISERROR(SEARCH("erro",I89)))</formula>
    </cfRule>
    <cfRule type="cellIs" dxfId="1418" priority="1442" operator="equal">
      <formula>"""erro"""</formula>
    </cfRule>
  </conditionalFormatting>
  <conditionalFormatting sqref="I89">
    <cfRule type="containsText" dxfId="1417" priority="1439" operator="containsText" text="erro">
      <formula>NOT(ISERROR(SEARCH("erro",I89)))</formula>
    </cfRule>
    <cfRule type="cellIs" dxfId="1416" priority="1440" operator="equal">
      <formula>"""erro"""</formula>
    </cfRule>
  </conditionalFormatting>
  <conditionalFormatting sqref="I89">
    <cfRule type="containsText" dxfId="1415" priority="1437" operator="containsText" text="erro">
      <formula>NOT(ISERROR(SEARCH("erro",I89)))</formula>
    </cfRule>
    <cfRule type="cellIs" dxfId="1414" priority="1438" operator="equal">
      <formula>"""erro"""</formula>
    </cfRule>
  </conditionalFormatting>
  <conditionalFormatting sqref="I89">
    <cfRule type="containsText" dxfId="1413" priority="1435" operator="containsText" text="erro">
      <formula>NOT(ISERROR(SEARCH("erro",I89)))</formula>
    </cfRule>
    <cfRule type="cellIs" dxfId="1412" priority="1436" operator="equal">
      <formula>"""erro"""</formula>
    </cfRule>
  </conditionalFormatting>
  <conditionalFormatting sqref="I89">
    <cfRule type="containsText" dxfId="1411" priority="1433" operator="containsText" text="erro">
      <formula>NOT(ISERROR(SEARCH("erro",I89)))</formula>
    </cfRule>
    <cfRule type="cellIs" dxfId="1410" priority="1434" operator="equal">
      <formula>"""erro"""</formula>
    </cfRule>
  </conditionalFormatting>
  <conditionalFormatting sqref="I89">
    <cfRule type="containsText" dxfId="1409" priority="1431" operator="containsText" text="erro">
      <formula>NOT(ISERROR(SEARCH("erro",I89)))</formula>
    </cfRule>
    <cfRule type="cellIs" dxfId="1408" priority="1432" operator="equal">
      <formula>"""erro"""</formula>
    </cfRule>
  </conditionalFormatting>
  <conditionalFormatting sqref="I89">
    <cfRule type="containsText" dxfId="1407" priority="1429" operator="containsText" text="erro">
      <formula>NOT(ISERROR(SEARCH("erro",I89)))</formula>
    </cfRule>
    <cfRule type="cellIs" dxfId="1406" priority="1430" operator="equal">
      <formula>"""erro"""</formula>
    </cfRule>
  </conditionalFormatting>
  <conditionalFormatting sqref="I89">
    <cfRule type="containsText" dxfId="1405" priority="1427" operator="containsText" text="erro">
      <formula>NOT(ISERROR(SEARCH("erro",I89)))</formula>
    </cfRule>
    <cfRule type="cellIs" dxfId="1404" priority="1428" operator="equal">
      <formula>"""erro"""</formula>
    </cfRule>
  </conditionalFormatting>
  <conditionalFormatting sqref="I89">
    <cfRule type="containsText" dxfId="1403" priority="1425" operator="containsText" text="erro">
      <formula>NOT(ISERROR(SEARCH("erro",I89)))</formula>
    </cfRule>
    <cfRule type="cellIs" dxfId="1402" priority="1426" operator="equal">
      <formula>"""erro"""</formula>
    </cfRule>
  </conditionalFormatting>
  <conditionalFormatting sqref="I89">
    <cfRule type="containsText" dxfId="1401" priority="1423" operator="containsText" text="erro">
      <formula>NOT(ISERROR(SEARCH("erro",I89)))</formula>
    </cfRule>
    <cfRule type="cellIs" dxfId="1400" priority="1424" operator="equal">
      <formula>"""erro"""</formula>
    </cfRule>
  </conditionalFormatting>
  <conditionalFormatting sqref="I89">
    <cfRule type="containsText" dxfId="1399" priority="1421" operator="containsText" text="erro">
      <formula>NOT(ISERROR(SEARCH("erro",I89)))</formula>
    </cfRule>
    <cfRule type="cellIs" dxfId="1398" priority="1422" operator="equal">
      <formula>"""erro"""</formula>
    </cfRule>
  </conditionalFormatting>
  <conditionalFormatting sqref="I89">
    <cfRule type="containsText" dxfId="1397" priority="1419" operator="containsText" text="erro">
      <formula>NOT(ISERROR(SEARCH("erro",I89)))</formula>
    </cfRule>
    <cfRule type="cellIs" dxfId="1396" priority="1420" operator="equal">
      <formula>"""erro"""</formula>
    </cfRule>
  </conditionalFormatting>
  <conditionalFormatting sqref="I89">
    <cfRule type="containsText" dxfId="1395" priority="1417" operator="containsText" text="erro">
      <formula>NOT(ISERROR(SEARCH("erro",I89)))</formula>
    </cfRule>
    <cfRule type="cellIs" dxfId="1394" priority="1418" operator="equal">
      <formula>"""erro"""</formula>
    </cfRule>
  </conditionalFormatting>
  <conditionalFormatting sqref="I89">
    <cfRule type="containsText" dxfId="1393" priority="1415" operator="containsText" text="erro">
      <formula>NOT(ISERROR(SEARCH("erro",I89)))</formula>
    </cfRule>
    <cfRule type="cellIs" dxfId="1392" priority="1416" operator="equal">
      <formula>"""erro"""</formula>
    </cfRule>
  </conditionalFormatting>
  <conditionalFormatting sqref="I89">
    <cfRule type="containsText" dxfId="1391" priority="1413" operator="containsText" text="erro">
      <formula>NOT(ISERROR(SEARCH("erro",I89)))</formula>
    </cfRule>
    <cfRule type="cellIs" dxfId="1390" priority="1414" operator="equal">
      <formula>"""erro"""</formula>
    </cfRule>
  </conditionalFormatting>
  <conditionalFormatting sqref="I89">
    <cfRule type="containsText" dxfId="1389" priority="1411" operator="containsText" text="erro">
      <formula>NOT(ISERROR(SEARCH("erro",I89)))</formula>
    </cfRule>
    <cfRule type="cellIs" dxfId="1388" priority="1412" operator="equal">
      <formula>"""erro"""</formula>
    </cfRule>
  </conditionalFormatting>
  <conditionalFormatting sqref="I89">
    <cfRule type="containsText" dxfId="1387" priority="1409" operator="containsText" text="erro">
      <formula>NOT(ISERROR(SEARCH("erro",I89)))</formula>
    </cfRule>
    <cfRule type="cellIs" dxfId="1386" priority="1410" operator="equal">
      <formula>"""erro"""</formula>
    </cfRule>
  </conditionalFormatting>
  <conditionalFormatting sqref="I89">
    <cfRule type="containsText" dxfId="1385" priority="1407" operator="containsText" text="erro">
      <formula>NOT(ISERROR(SEARCH("erro",I89)))</formula>
    </cfRule>
    <cfRule type="cellIs" dxfId="1384" priority="1408" operator="equal">
      <formula>"""erro"""</formula>
    </cfRule>
  </conditionalFormatting>
  <conditionalFormatting sqref="I89">
    <cfRule type="containsText" dxfId="1383" priority="1405" operator="containsText" text="erro">
      <formula>NOT(ISERROR(SEARCH("erro",I89)))</formula>
    </cfRule>
    <cfRule type="cellIs" dxfId="1382" priority="1406" operator="equal">
      <formula>"""erro"""</formula>
    </cfRule>
  </conditionalFormatting>
  <conditionalFormatting sqref="I89">
    <cfRule type="containsText" dxfId="1381" priority="1403" operator="containsText" text="erro">
      <formula>NOT(ISERROR(SEARCH("erro",I89)))</formula>
    </cfRule>
    <cfRule type="cellIs" dxfId="1380" priority="1404" operator="equal">
      <formula>"""erro"""</formula>
    </cfRule>
  </conditionalFormatting>
  <conditionalFormatting sqref="I89">
    <cfRule type="containsText" dxfId="1379" priority="1401" operator="containsText" text="erro">
      <formula>NOT(ISERROR(SEARCH("erro",I89)))</formula>
    </cfRule>
    <cfRule type="cellIs" dxfId="1378" priority="1402" operator="equal">
      <formula>"""erro"""</formula>
    </cfRule>
  </conditionalFormatting>
  <conditionalFormatting sqref="I89">
    <cfRule type="containsText" dxfId="1377" priority="1399" operator="containsText" text="erro">
      <formula>NOT(ISERROR(SEARCH("erro",I89)))</formula>
    </cfRule>
    <cfRule type="cellIs" dxfId="1376" priority="1400" operator="equal">
      <formula>"""erro"""</formula>
    </cfRule>
  </conditionalFormatting>
  <conditionalFormatting sqref="I89">
    <cfRule type="containsText" dxfId="1375" priority="1397" operator="containsText" text="erro">
      <formula>NOT(ISERROR(SEARCH("erro",I89)))</formula>
    </cfRule>
    <cfRule type="cellIs" dxfId="1374" priority="1398" operator="equal">
      <formula>"""erro"""</formula>
    </cfRule>
  </conditionalFormatting>
  <conditionalFormatting sqref="I89">
    <cfRule type="containsText" dxfId="1373" priority="1395" operator="containsText" text="erro">
      <formula>NOT(ISERROR(SEARCH("erro",I89)))</formula>
    </cfRule>
    <cfRule type="cellIs" dxfId="1372" priority="1396" operator="equal">
      <formula>"""erro"""</formula>
    </cfRule>
  </conditionalFormatting>
  <conditionalFormatting sqref="I89">
    <cfRule type="containsText" dxfId="1371" priority="1393" operator="containsText" text="erro">
      <formula>NOT(ISERROR(SEARCH("erro",I89)))</formula>
    </cfRule>
    <cfRule type="cellIs" dxfId="1370" priority="1394" operator="equal">
      <formula>"""erro"""</formula>
    </cfRule>
  </conditionalFormatting>
  <conditionalFormatting sqref="I89">
    <cfRule type="containsText" dxfId="1369" priority="1391" operator="containsText" text="erro">
      <formula>NOT(ISERROR(SEARCH("erro",I89)))</formula>
    </cfRule>
    <cfRule type="cellIs" dxfId="1368" priority="1392" operator="equal">
      <formula>"""erro"""</formula>
    </cfRule>
  </conditionalFormatting>
  <conditionalFormatting sqref="I89">
    <cfRule type="containsText" dxfId="1367" priority="1389" operator="containsText" text="erro">
      <formula>NOT(ISERROR(SEARCH("erro",I89)))</formula>
    </cfRule>
    <cfRule type="cellIs" dxfId="1366" priority="1390" operator="equal">
      <formula>"""erro"""</formula>
    </cfRule>
  </conditionalFormatting>
  <conditionalFormatting sqref="I89">
    <cfRule type="containsText" dxfId="1365" priority="1387" operator="containsText" text="erro">
      <formula>NOT(ISERROR(SEARCH("erro",I89)))</formula>
    </cfRule>
    <cfRule type="cellIs" dxfId="1364" priority="1388" operator="equal">
      <formula>"""erro"""</formula>
    </cfRule>
  </conditionalFormatting>
  <conditionalFormatting sqref="I89">
    <cfRule type="containsText" dxfId="1363" priority="1385" operator="containsText" text="erro">
      <formula>NOT(ISERROR(SEARCH("erro",I89)))</formula>
    </cfRule>
    <cfRule type="cellIs" dxfId="1362" priority="1386" operator="equal">
      <formula>"""erro"""</formula>
    </cfRule>
  </conditionalFormatting>
  <conditionalFormatting sqref="I89">
    <cfRule type="containsText" dxfId="1361" priority="1383" operator="containsText" text="erro">
      <formula>NOT(ISERROR(SEARCH("erro",I89)))</formula>
    </cfRule>
    <cfRule type="cellIs" dxfId="1360" priority="1384" operator="equal">
      <formula>"""erro"""</formula>
    </cfRule>
  </conditionalFormatting>
  <conditionalFormatting sqref="I89">
    <cfRule type="containsText" dxfId="1359" priority="1381" operator="containsText" text="erro">
      <formula>NOT(ISERROR(SEARCH("erro",I89)))</formula>
    </cfRule>
    <cfRule type="cellIs" dxfId="1358" priority="1382" operator="equal">
      <formula>"""erro"""</formula>
    </cfRule>
  </conditionalFormatting>
  <conditionalFormatting sqref="I89">
    <cfRule type="containsText" dxfId="1357" priority="1379" operator="containsText" text="erro">
      <formula>NOT(ISERROR(SEARCH("erro",I89)))</formula>
    </cfRule>
    <cfRule type="cellIs" dxfId="1356" priority="1380" operator="equal">
      <formula>"""erro"""</formula>
    </cfRule>
  </conditionalFormatting>
  <conditionalFormatting sqref="I89">
    <cfRule type="containsText" dxfId="1355" priority="1377" operator="containsText" text="erro">
      <formula>NOT(ISERROR(SEARCH("erro",I89)))</formula>
    </cfRule>
    <cfRule type="cellIs" dxfId="1354" priority="1378" operator="equal">
      <formula>"""erro"""</formula>
    </cfRule>
  </conditionalFormatting>
  <conditionalFormatting sqref="I89">
    <cfRule type="containsText" dxfId="1353" priority="1375" operator="containsText" text="erro">
      <formula>NOT(ISERROR(SEARCH("erro",I89)))</formula>
    </cfRule>
    <cfRule type="cellIs" dxfId="1352" priority="1376" operator="equal">
      <formula>"""erro"""</formula>
    </cfRule>
  </conditionalFormatting>
  <conditionalFormatting sqref="I89">
    <cfRule type="containsText" dxfId="1351" priority="1373" operator="containsText" text="erro">
      <formula>NOT(ISERROR(SEARCH("erro",I89)))</formula>
    </cfRule>
    <cfRule type="cellIs" dxfId="1350" priority="1374" operator="equal">
      <formula>"""erro"""</formula>
    </cfRule>
  </conditionalFormatting>
  <conditionalFormatting sqref="I89">
    <cfRule type="containsText" dxfId="1349" priority="1371" operator="containsText" text="erro">
      <formula>NOT(ISERROR(SEARCH("erro",I89)))</formula>
    </cfRule>
    <cfRule type="cellIs" dxfId="1348" priority="1372" operator="equal">
      <formula>"""erro"""</formula>
    </cfRule>
  </conditionalFormatting>
  <conditionalFormatting sqref="I89">
    <cfRule type="containsText" dxfId="1347" priority="1369" operator="containsText" text="erro">
      <formula>NOT(ISERROR(SEARCH("erro",I89)))</formula>
    </cfRule>
    <cfRule type="cellIs" dxfId="1346" priority="1370" operator="equal">
      <formula>"""erro"""</formula>
    </cfRule>
  </conditionalFormatting>
  <conditionalFormatting sqref="I89">
    <cfRule type="containsText" dxfId="1345" priority="1367" operator="containsText" text="erro">
      <formula>NOT(ISERROR(SEARCH("erro",I89)))</formula>
    </cfRule>
    <cfRule type="cellIs" dxfId="1344" priority="1368" operator="equal">
      <formula>"""erro"""</formula>
    </cfRule>
  </conditionalFormatting>
  <conditionalFormatting sqref="I89">
    <cfRule type="containsText" dxfId="1343" priority="1365" operator="containsText" text="erro">
      <formula>NOT(ISERROR(SEARCH("erro",I89)))</formula>
    </cfRule>
    <cfRule type="cellIs" dxfId="1342" priority="1366" operator="equal">
      <formula>"""erro"""</formula>
    </cfRule>
  </conditionalFormatting>
  <conditionalFormatting sqref="I89">
    <cfRule type="containsText" dxfId="1341" priority="1363" operator="containsText" text="erro">
      <formula>NOT(ISERROR(SEARCH("erro",I89)))</formula>
    </cfRule>
    <cfRule type="cellIs" dxfId="1340" priority="1364" operator="equal">
      <formula>"""erro"""</formula>
    </cfRule>
  </conditionalFormatting>
  <conditionalFormatting sqref="I89">
    <cfRule type="containsText" dxfId="1339" priority="1361" operator="containsText" text="erro">
      <formula>NOT(ISERROR(SEARCH("erro",I89)))</formula>
    </cfRule>
    <cfRule type="cellIs" dxfId="1338" priority="1362" operator="equal">
      <formula>"""erro"""</formula>
    </cfRule>
  </conditionalFormatting>
  <conditionalFormatting sqref="I89">
    <cfRule type="containsText" dxfId="1337" priority="1359" operator="containsText" text="erro">
      <formula>NOT(ISERROR(SEARCH("erro",I89)))</formula>
    </cfRule>
    <cfRule type="cellIs" dxfId="1336" priority="1360" operator="equal">
      <formula>"""erro"""</formula>
    </cfRule>
  </conditionalFormatting>
  <conditionalFormatting sqref="I89">
    <cfRule type="containsText" dxfId="1335" priority="1357" operator="containsText" text="erro">
      <formula>NOT(ISERROR(SEARCH("erro",I89)))</formula>
    </cfRule>
    <cfRule type="cellIs" dxfId="1334" priority="1358" operator="equal">
      <formula>"""erro"""</formula>
    </cfRule>
  </conditionalFormatting>
  <conditionalFormatting sqref="I89">
    <cfRule type="containsText" dxfId="1333" priority="1355" operator="containsText" text="erro">
      <formula>NOT(ISERROR(SEARCH("erro",I89)))</formula>
    </cfRule>
    <cfRule type="cellIs" dxfId="1332" priority="1356" operator="equal">
      <formula>"""erro"""</formula>
    </cfRule>
  </conditionalFormatting>
  <conditionalFormatting sqref="I89">
    <cfRule type="containsText" dxfId="1331" priority="1353" operator="containsText" text="erro">
      <formula>NOT(ISERROR(SEARCH("erro",I89)))</formula>
    </cfRule>
    <cfRule type="cellIs" dxfId="1330" priority="1354" operator="equal">
      <formula>"""erro"""</formula>
    </cfRule>
  </conditionalFormatting>
  <conditionalFormatting sqref="I89">
    <cfRule type="containsText" dxfId="1329" priority="1351" operator="containsText" text="erro">
      <formula>NOT(ISERROR(SEARCH("erro",I89)))</formula>
    </cfRule>
    <cfRule type="cellIs" dxfId="1328" priority="1352" operator="equal">
      <formula>"""erro"""</formula>
    </cfRule>
  </conditionalFormatting>
  <conditionalFormatting sqref="I89">
    <cfRule type="containsText" dxfId="1327" priority="1349" operator="containsText" text="erro">
      <formula>NOT(ISERROR(SEARCH("erro",I89)))</formula>
    </cfRule>
    <cfRule type="cellIs" dxfId="1326" priority="1350" operator="equal">
      <formula>"""erro"""</formula>
    </cfRule>
  </conditionalFormatting>
  <conditionalFormatting sqref="I89">
    <cfRule type="containsText" dxfId="1325" priority="1347" operator="containsText" text="erro">
      <formula>NOT(ISERROR(SEARCH("erro",I89)))</formula>
    </cfRule>
    <cfRule type="cellIs" dxfId="1324" priority="1348" operator="equal">
      <formula>"""erro"""</formula>
    </cfRule>
  </conditionalFormatting>
  <conditionalFormatting sqref="I89">
    <cfRule type="containsText" dxfId="1323" priority="1345" operator="containsText" text="erro">
      <formula>NOT(ISERROR(SEARCH("erro",I89)))</formula>
    </cfRule>
    <cfRule type="cellIs" dxfId="1322" priority="1346" operator="equal">
      <formula>"""erro"""</formula>
    </cfRule>
  </conditionalFormatting>
  <conditionalFormatting sqref="I89">
    <cfRule type="containsText" dxfId="1321" priority="1343" operator="containsText" text="erro">
      <formula>NOT(ISERROR(SEARCH("erro",I89)))</formula>
    </cfRule>
    <cfRule type="cellIs" dxfId="1320" priority="1344" operator="equal">
      <formula>"""erro"""</formula>
    </cfRule>
  </conditionalFormatting>
  <conditionalFormatting sqref="I89">
    <cfRule type="containsText" dxfId="1319" priority="1341" operator="containsText" text="erro">
      <formula>NOT(ISERROR(SEARCH("erro",I89)))</formula>
    </cfRule>
    <cfRule type="cellIs" dxfId="1318" priority="1342" operator="equal">
      <formula>"""erro"""</formula>
    </cfRule>
  </conditionalFormatting>
  <conditionalFormatting sqref="I89">
    <cfRule type="containsText" dxfId="1317" priority="1339" operator="containsText" text="erro">
      <formula>NOT(ISERROR(SEARCH("erro",I89)))</formula>
    </cfRule>
    <cfRule type="cellIs" dxfId="1316" priority="1340" operator="equal">
      <formula>"""erro"""</formula>
    </cfRule>
  </conditionalFormatting>
  <conditionalFormatting sqref="I89">
    <cfRule type="containsText" dxfId="1315" priority="1337" operator="containsText" text="erro">
      <formula>NOT(ISERROR(SEARCH("erro",I89)))</formula>
    </cfRule>
    <cfRule type="cellIs" dxfId="1314" priority="1338" operator="equal">
      <formula>"""erro"""</formula>
    </cfRule>
  </conditionalFormatting>
  <conditionalFormatting sqref="I89">
    <cfRule type="containsText" dxfId="1313" priority="1335" operator="containsText" text="erro">
      <formula>NOT(ISERROR(SEARCH("erro",I89)))</formula>
    </cfRule>
    <cfRule type="cellIs" dxfId="1312" priority="1336" operator="equal">
      <formula>"""erro"""</formula>
    </cfRule>
  </conditionalFormatting>
  <conditionalFormatting sqref="I89">
    <cfRule type="containsText" dxfId="1311" priority="1333" operator="containsText" text="erro">
      <formula>NOT(ISERROR(SEARCH("erro",I89)))</formula>
    </cfRule>
    <cfRule type="cellIs" dxfId="1310" priority="1334" operator="equal">
      <formula>"""erro"""</formula>
    </cfRule>
  </conditionalFormatting>
  <conditionalFormatting sqref="I89">
    <cfRule type="containsText" dxfId="1309" priority="1331" operator="containsText" text="erro">
      <formula>NOT(ISERROR(SEARCH("erro",I89)))</formula>
    </cfRule>
    <cfRule type="cellIs" dxfId="1308" priority="1332" operator="equal">
      <formula>"""erro"""</formula>
    </cfRule>
  </conditionalFormatting>
  <conditionalFormatting sqref="I89">
    <cfRule type="containsText" dxfId="1307" priority="1329" operator="containsText" text="erro">
      <formula>NOT(ISERROR(SEARCH("erro",I89)))</formula>
    </cfRule>
    <cfRule type="cellIs" dxfId="1306" priority="1330" operator="equal">
      <formula>"""erro"""</formula>
    </cfRule>
  </conditionalFormatting>
  <conditionalFormatting sqref="I89">
    <cfRule type="containsText" dxfId="1305" priority="1327" operator="containsText" text="erro">
      <formula>NOT(ISERROR(SEARCH("erro",I89)))</formula>
    </cfRule>
    <cfRule type="cellIs" dxfId="1304" priority="1328" operator="equal">
      <formula>"""erro"""</formula>
    </cfRule>
  </conditionalFormatting>
  <conditionalFormatting sqref="I89">
    <cfRule type="containsText" dxfId="1303" priority="1325" operator="containsText" text="erro">
      <formula>NOT(ISERROR(SEARCH("erro",I89)))</formula>
    </cfRule>
    <cfRule type="cellIs" dxfId="1302" priority="1326" operator="equal">
      <formula>"""erro"""</formula>
    </cfRule>
  </conditionalFormatting>
  <conditionalFormatting sqref="I90">
    <cfRule type="containsText" dxfId="1301" priority="1323" operator="containsText" text="erro">
      <formula>NOT(ISERROR(SEARCH("erro",I90)))</formula>
    </cfRule>
    <cfRule type="cellIs" dxfId="1300" priority="1324" operator="equal">
      <formula>"""erro"""</formula>
    </cfRule>
  </conditionalFormatting>
  <conditionalFormatting sqref="I90">
    <cfRule type="containsText" dxfId="1299" priority="1321" operator="containsText" text="erro">
      <formula>NOT(ISERROR(SEARCH("erro",I90)))</formula>
    </cfRule>
    <cfRule type="cellIs" dxfId="1298" priority="1322" operator="equal">
      <formula>"""erro"""</formula>
    </cfRule>
  </conditionalFormatting>
  <conditionalFormatting sqref="I90">
    <cfRule type="containsText" dxfId="1297" priority="1319" operator="containsText" text="erro">
      <formula>NOT(ISERROR(SEARCH("erro",I90)))</formula>
    </cfRule>
    <cfRule type="cellIs" dxfId="1296" priority="1320" operator="equal">
      <formula>"""erro"""</formula>
    </cfRule>
  </conditionalFormatting>
  <conditionalFormatting sqref="I90">
    <cfRule type="containsText" dxfId="1295" priority="1317" operator="containsText" text="erro">
      <formula>NOT(ISERROR(SEARCH("erro",I90)))</formula>
    </cfRule>
    <cfRule type="cellIs" dxfId="1294" priority="1318" operator="equal">
      <formula>"""erro"""</formula>
    </cfRule>
  </conditionalFormatting>
  <conditionalFormatting sqref="I90">
    <cfRule type="containsText" dxfId="1293" priority="1315" operator="containsText" text="erro">
      <formula>NOT(ISERROR(SEARCH("erro",I90)))</formula>
    </cfRule>
    <cfRule type="cellIs" dxfId="1292" priority="1316" operator="equal">
      <formula>"""erro"""</formula>
    </cfRule>
  </conditionalFormatting>
  <conditionalFormatting sqref="I90">
    <cfRule type="containsText" dxfId="1291" priority="1313" operator="containsText" text="erro">
      <formula>NOT(ISERROR(SEARCH("erro",I90)))</formula>
    </cfRule>
    <cfRule type="cellIs" dxfId="1290" priority="1314" operator="equal">
      <formula>"""erro"""</formula>
    </cfRule>
  </conditionalFormatting>
  <conditionalFormatting sqref="I90">
    <cfRule type="containsText" dxfId="1289" priority="1311" operator="containsText" text="erro">
      <formula>NOT(ISERROR(SEARCH("erro",I90)))</formula>
    </cfRule>
    <cfRule type="cellIs" dxfId="1288" priority="1312" operator="equal">
      <formula>"""erro"""</formula>
    </cfRule>
  </conditionalFormatting>
  <conditionalFormatting sqref="I90">
    <cfRule type="containsText" dxfId="1287" priority="1309" operator="containsText" text="erro">
      <formula>NOT(ISERROR(SEARCH("erro",I90)))</formula>
    </cfRule>
    <cfRule type="cellIs" dxfId="1286" priority="1310" operator="equal">
      <formula>"""erro"""</formula>
    </cfRule>
  </conditionalFormatting>
  <conditionalFormatting sqref="I90">
    <cfRule type="containsText" dxfId="1285" priority="1307" operator="containsText" text="erro">
      <formula>NOT(ISERROR(SEARCH("erro",I90)))</formula>
    </cfRule>
    <cfRule type="cellIs" dxfId="1284" priority="1308" operator="equal">
      <formula>"""erro"""</formula>
    </cfRule>
  </conditionalFormatting>
  <conditionalFormatting sqref="I90">
    <cfRule type="containsText" dxfId="1283" priority="1305" operator="containsText" text="erro">
      <formula>NOT(ISERROR(SEARCH("erro",I90)))</formula>
    </cfRule>
    <cfRule type="cellIs" dxfId="1282" priority="1306" operator="equal">
      <formula>"""erro"""</formula>
    </cfRule>
  </conditionalFormatting>
  <conditionalFormatting sqref="I90">
    <cfRule type="containsText" dxfId="1281" priority="1303" operator="containsText" text="erro">
      <formula>NOT(ISERROR(SEARCH("erro",I90)))</formula>
    </cfRule>
    <cfRule type="cellIs" dxfId="1280" priority="1304" operator="equal">
      <formula>"""erro"""</formula>
    </cfRule>
  </conditionalFormatting>
  <conditionalFormatting sqref="I90">
    <cfRule type="containsText" dxfId="1279" priority="1301" operator="containsText" text="erro">
      <formula>NOT(ISERROR(SEARCH("erro",I90)))</formula>
    </cfRule>
    <cfRule type="cellIs" dxfId="1278" priority="1302" operator="equal">
      <formula>"""erro"""</formula>
    </cfRule>
  </conditionalFormatting>
  <conditionalFormatting sqref="I90">
    <cfRule type="containsText" dxfId="1277" priority="1299" operator="containsText" text="erro">
      <formula>NOT(ISERROR(SEARCH("erro",I90)))</formula>
    </cfRule>
    <cfRule type="cellIs" dxfId="1276" priority="1300" operator="equal">
      <formula>"""erro"""</formula>
    </cfRule>
  </conditionalFormatting>
  <conditionalFormatting sqref="I90">
    <cfRule type="containsText" dxfId="1275" priority="1297" operator="containsText" text="erro">
      <formula>NOT(ISERROR(SEARCH("erro",I90)))</formula>
    </cfRule>
    <cfRule type="cellIs" dxfId="1274" priority="1298" operator="equal">
      <formula>"""erro"""</formula>
    </cfRule>
  </conditionalFormatting>
  <conditionalFormatting sqref="I90">
    <cfRule type="containsText" dxfId="1273" priority="1295" operator="containsText" text="erro">
      <formula>NOT(ISERROR(SEARCH("erro",I90)))</formula>
    </cfRule>
    <cfRule type="cellIs" dxfId="1272" priority="1296" operator="equal">
      <formula>"""erro"""</formula>
    </cfRule>
  </conditionalFormatting>
  <conditionalFormatting sqref="I90">
    <cfRule type="containsText" dxfId="1271" priority="1293" operator="containsText" text="erro">
      <formula>NOT(ISERROR(SEARCH("erro",I90)))</formula>
    </cfRule>
    <cfRule type="cellIs" dxfId="1270" priority="1294" operator="equal">
      <formula>"""erro"""</formula>
    </cfRule>
  </conditionalFormatting>
  <conditionalFormatting sqref="I90">
    <cfRule type="containsText" dxfId="1269" priority="1291" operator="containsText" text="erro">
      <formula>NOT(ISERROR(SEARCH("erro",I90)))</formula>
    </cfRule>
    <cfRule type="cellIs" dxfId="1268" priority="1292" operator="equal">
      <formula>"""erro"""</formula>
    </cfRule>
  </conditionalFormatting>
  <conditionalFormatting sqref="I90">
    <cfRule type="containsText" dxfId="1267" priority="1289" operator="containsText" text="erro">
      <formula>NOT(ISERROR(SEARCH("erro",I90)))</formula>
    </cfRule>
    <cfRule type="cellIs" dxfId="1266" priority="1290" operator="equal">
      <formula>"""erro"""</formula>
    </cfRule>
  </conditionalFormatting>
  <conditionalFormatting sqref="I90">
    <cfRule type="containsText" dxfId="1265" priority="1287" operator="containsText" text="erro">
      <formula>NOT(ISERROR(SEARCH("erro",I90)))</formula>
    </cfRule>
    <cfRule type="cellIs" dxfId="1264" priority="1288" operator="equal">
      <formula>"""erro"""</formula>
    </cfRule>
  </conditionalFormatting>
  <conditionalFormatting sqref="I90">
    <cfRule type="containsText" dxfId="1263" priority="1285" operator="containsText" text="erro">
      <formula>NOT(ISERROR(SEARCH("erro",I90)))</formula>
    </cfRule>
    <cfRule type="cellIs" dxfId="1262" priority="1286" operator="equal">
      <formula>"""erro"""</formula>
    </cfRule>
  </conditionalFormatting>
  <conditionalFormatting sqref="I90">
    <cfRule type="containsText" dxfId="1261" priority="1283" operator="containsText" text="erro">
      <formula>NOT(ISERROR(SEARCH("erro",I90)))</formula>
    </cfRule>
    <cfRule type="cellIs" dxfId="1260" priority="1284" operator="equal">
      <formula>"""erro"""</formula>
    </cfRule>
  </conditionalFormatting>
  <conditionalFormatting sqref="I90">
    <cfRule type="containsText" dxfId="1259" priority="1281" operator="containsText" text="erro">
      <formula>NOT(ISERROR(SEARCH("erro",I90)))</formula>
    </cfRule>
    <cfRule type="cellIs" dxfId="1258" priority="1282" operator="equal">
      <formula>"""erro"""</formula>
    </cfRule>
  </conditionalFormatting>
  <conditionalFormatting sqref="I90">
    <cfRule type="containsText" dxfId="1257" priority="1279" operator="containsText" text="erro">
      <formula>NOT(ISERROR(SEARCH("erro",I90)))</formula>
    </cfRule>
    <cfRule type="cellIs" dxfId="1256" priority="1280" operator="equal">
      <formula>"""erro"""</formula>
    </cfRule>
  </conditionalFormatting>
  <conditionalFormatting sqref="I90">
    <cfRule type="containsText" dxfId="1255" priority="1277" operator="containsText" text="erro">
      <formula>NOT(ISERROR(SEARCH("erro",I90)))</formula>
    </cfRule>
    <cfRule type="cellIs" dxfId="1254" priority="1278" operator="equal">
      <formula>"""erro"""</formula>
    </cfRule>
  </conditionalFormatting>
  <conditionalFormatting sqref="I90">
    <cfRule type="containsText" dxfId="1253" priority="1275" operator="containsText" text="erro">
      <formula>NOT(ISERROR(SEARCH("erro",I90)))</formula>
    </cfRule>
    <cfRule type="cellIs" dxfId="1252" priority="1276" operator="equal">
      <formula>"""erro"""</formula>
    </cfRule>
  </conditionalFormatting>
  <conditionalFormatting sqref="I90">
    <cfRule type="containsText" dxfId="1251" priority="1273" operator="containsText" text="erro">
      <formula>NOT(ISERROR(SEARCH("erro",I90)))</formula>
    </cfRule>
    <cfRule type="cellIs" dxfId="1250" priority="1274" operator="equal">
      <formula>"""erro"""</formula>
    </cfRule>
  </conditionalFormatting>
  <conditionalFormatting sqref="I90">
    <cfRule type="containsText" dxfId="1249" priority="1271" operator="containsText" text="erro">
      <formula>NOT(ISERROR(SEARCH("erro",I90)))</formula>
    </cfRule>
    <cfRule type="cellIs" dxfId="1248" priority="1272" operator="equal">
      <formula>"""erro"""</formula>
    </cfRule>
  </conditionalFormatting>
  <conditionalFormatting sqref="I90">
    <cfRule type="containsText" dxfId="1247" priority="1269" operator="containsText" text="erro">
      <formula>NOT(ISERROR(SEARCH("erro",I90)))</formula>
    </cfRule>
    <cfRule type="cellIs" dxfId="1246" priority="1270" operator="equal">
      <formula>"""erro"""</formula>
    </cfRule>
  </conditionalFormatting>
  <conditionalFormatting sqref="I90">
    <cfRule type="containsText" dxfId="1245" priority="1267" operator="containsText" text="erro">
      <formula>NOT(ISERROR(SEARCH("erro",I90)))</formula>
    </cfRule>
    <cfRule type="cellIs" dxfId="1244" priority="1268" operator="equal">
      <formula>"""erro"""</formula>
    </cfRule>
  </conditionalFormatting>
  <conditionalFormatting sqref="I90">
    <cfRule type="containsText" dxfId="1243" priority="1265" operator="containsText" text="erro">
      <formula>NOT(ISERROR(SEARCH("erro",I90)))</formula>
    </cfRule>
    <cfRule type="cellIs" dxfId="1242" priority="1266" operator="equal">
      <formula>"""erro"""</formula>
    </cfRule>
  </conditionalFormatting>
  <conditionalFormatting sqref="I90">
    <cfRule type="containsText" dxfId="1241" priority="1263" operator="containsText" text="erro">
      <formula>NOT(ISERROR(SEARCH("erro",I90)))</formula>
    </cfRule>
    <cfRule type="cellIs" dxfId="1240" priority="1264" operator="equal">
      <formula>"""erro"""</formula>
    </cfRule>
  </conditionalFormatting>
  <conditionalFormatting sqref="I90">
    <cfRule type="containsText" dxfId="1239" priority="1261" operator="containsText" text="erro">
      <formula>NOT(ISERROR(SEARCH("erro",I90)))</formula>
    </cfRule>
    <cfRule type="cellIs" dxfId="1238" priority="1262" operator="equal">
      <formula>"""erro"""</formula>
    </cfRule>
  </conditionalFormatting>
  <conditionalFormatting sqref="I90">
    <cfRule type="containsText" dxfId="1237" priority="1259" operator="containsText" text="erro">
      <formula>NOT(ISERROR(SEARCH("erro",I90)))</formula>
    </cfRule>
    <cfRule type="cellIs" dxfId="1236" priority="1260" operator="equal">
      <formula>"""erro"""</formula>
    </cfRule>
  </conditionalFormatting>
  <conditionalFormatting sqref="I90">
    <cfRule type="containsText" dxfId="1235" priority="1257" operator="containsText" text="erro">
      <formula>NOT(ISERROR(SEARCH("erro",I90)))</formula>
    </cfRule>
    <cfRule type="cellIs" dxfId="1234" priority="1258" operator="equal">
      <formula>"""erro"""</formula>
    </cfRule>
  </conditionalFormatting>
  <conditionalFormatting sqref="I90">
    <cfRule type="containsText" dxfId="1233" priority="1255" operator="containsText" text="erro">
      <formula>NOT(ISERROR(SEARCH("erro",I90)))</formula>
    </cfRule>
    <cfRule type="cellIs" dxfId="1232" priority="1256" operator="equal">
      <formula>"""erro"""</formula>
    </cfRule>
  </conditionalFormatting>
  <conditionalFormatting sqref="I90">
    <cfRule type="containsText" dxfId="1231" priority="1253" operator="containsText" text="erro">
      <formula>NOT(ISERROR(SEARCH("erro",I90)))</formula>
    </cfRule>
    <cfRule type="cellIs" dxfId="1230" priority="1254" operator="equal">
      <formula>"""erro"""</formula>
    </cfRule>
  </conditionalFormatting>
  <conditionalFormatting sqref="I90">
    <cfRule type="containsText" dxfId="1229" priority="1251" operator="containsText" text="erro">
      <formula>NOT(ISERROR(SEARCH("erro",I90)))</formula>
    </cfRule>
    <cfRule type="cellIs" dxfId="1228" priority="1252" operator="equal">
      <formula>"""erro"""</formula>
    </cfRule>
  </conditionalFormatting>
  <conditionalFormatting sqref="I90">
    <cfRule type="containsText" dxfId="1227" priority="1249" operator="containsText" text="erro">
      <formula>NOT(ISERROR(SEARCH("erro",I90)))</formula>
    </cfRule>
    <cfRule type="cellIs" dxfId="1226" priority="1250" operator="equal">
      <formula>"""erro"""</formula>
    </cfRule>
  </conditionalFormatting>
  <conditionalFormatting sqref="I90">
    <cfRule type="containsText" dxfId="1225" priority="1247" operator="containsText" text="erro">
      <formula>NOT(ISERROR(SEARCH("erro",I90)))</formula>
    </cfRule>
    <cfRule type="cellIs" dxfId="1224" priority="1248" operator="equal">
      <formula>"""erro"""</formula>
    </cfRule>
  </conditionalFormatting>
  <conditionalFormatting sqref="I90">
    <cfRule type="containsText" dxfId="1223" priority="1245" operator="containsText" text="erro">
      <formula>NOT(ISERROR(SEARCH("erro",I90)))</formula>
    </cfRule>
    <cfRule type="cellIs" dxfId="1222" priority="1246" operator="equal">
      <formula>"""erro"""</formula>
    </cfRule>
  </conditionalFormatting>
  <conditionalFormatting sqref="I90">
    <cfRule type="containsText" dxfId="1221" priority="1243" operator="containsText" text="erro">
      <formula>NOT(ISERROR(SEARCH("erro",I90)))</formula>
    </cfRule>
    <cfRule type="cellIs" dxfId="1220" priority="1244" operator="equal">
      <formula>"""erro"""</formula>
    </cfRule>
  </conditionalFormatting>
  <conditionalFormatting sqref="I90">
    <cfRule type="containsText" dxfId="1219" priority="1241" operator="containsText" text="erro">
      <formula>NOT(ISERROR(SEARCH("erro",I90)))</formula>
    </cfRule>
    <cfRule type="cellIs" dxfId="1218" priority="1242" operator="equal">
      <formula>"""erro"""</formula>
    </cfRule>
  </conditionalFormatting>
  <conditionalFormatting sqref="I90">
    <cfRule type="containsText" dxfId="1217" priority="1239" operator="containsText" text="erro">
      <formula>NOT(ISERROR(SEARCH("erro",I90)))</formula>
    </cfRule>
    <cfRule type="cellIs" dxfId="1216" priority="1240" operator="equal">
      <formula>"""erro"""</formula>
    </cfRule>
  </conditionalFormatting>
  <conditionalFormatting sqref="I90">
    <cfRule type="containsText" dxfId="1215" priority="1237" operator="containsText" text="erro">
      <formula>NOT(ISERROR(SEARCH("erro",I90)))</formula>
    </cfRule>
    <cfRule type="cellIs" dxfId="1214" priority="1238" operator="equal">
      <formula>"""erro"""</formula>
    </cfRule>
  </conditionalFormatting>
  <conditionalFormatting sqref="I90">
    <cfRule type="containsText" dxfId="1213" priority="1235" operator="containsText" text="erro">
      <formula>NOT(ISERROR(SEARCH("erro",I90)))</formula>
    </cfRule>
    <cfRule type="cellIs" dxfId="1212" priority="1236" operator="equal">
      <formula>"""erro"""</formula>
    </cfRule>
  </conditionalFormatting>
  <conditionalFormatting sqref="I90">
    <cfRule type="containsText" dxfId="1211" priority="1233" operator="containsText" text="erro">
      <formula>NOT(ISERROR(SEARCH("erro",I90)))</formula>
    </cfRule>
    <cfRule type="cellIs" dxfId="1210" priority="1234" operator="equal">
      <formula>"""erro"""</formula>
    </cfRule>
  </conditionalFormatting>
  <conditionalFormatting sqref="I90">
    <cfRule type="containsText" dxfId="1209" priority="1231" operator="containsText" text="erro">
      <formula>NOT(ISERROR(SEARCH("erro",I90)))</formula>
    </cfRule>
    <cfRule type="cellIs" dxfId="1208" priority="1232" operator="equal">
      <formula>"""erro"""</formula>
    </cfRule>
  </conditionalFormatting>
  <conditionalFormatting sqref="I90">
    <cfRule type="containsText" dxfId="1207" priority="1229" operator="containsText" text="erro">
      <formula>NOT(ISERROR(SEARCH("erro",I90)))</formula>
    </cfRule>
    <cfRule type="cellIs" dxfId="1206" priority="1230" operator="equal">
      <formula>"""erro"""</formula>
    </cfRule>
  </conditionalFormatting>
  <conditionalFormatting sqref="I90">
    <cfRule type="containsText" dxfId="1205" priority="1227" operator="containsText" text="erro">
      <formula>NOT(ISERROR(SEARCH("erro",I90)))</formula>
    </cfRule>
    <cfRule type="cellIs" dxfId="1204" priority="1228" operator="equal">
      <formula>"""erro"""</formula>
    </cfRule>
  </conditionalFormatting>
  <conditionalFormatting sqref="I90">
    <cfRule type="containsText" dxfId="1203" priority="1225" operator="containsText" text="erro">
      <formula>NOT(ISERROR(SEARCH("erro",I90)))</formula>
    </cfRule>
    <cfRule type="cellIs" dxfId="1202" priority="1226" operator="equal">
      <formula>"""erro"""</formula>
    </cfRule>
  </conditionalFormatting>
  <conditionalFormatting sqref="I90">
    <cfRule type="containsText" dxfId="1201" priority="1223" operator="containsText" text="erro">
      <formula>NOT(ISERROR(SEARCH("erro",I90)))</formula>
    </cfRule>
    <cfRule type="cellIs" dxfId="1200" priority="1224" operator="equal">
      <formula>"""erro"""</formula>
    </cfRule>
  </conditionalFormatting>
  <conditionalFormatting sqref="I90">
    <cfRule type="containsText" dxfId="1199" priority="1221" operator="containsText" text="erro">
      <formula>NOT(ISERROR(SEARCH("erro",I90)))</formula>
    </cfRule>
    <cfRule type="cellIs" dxfId="1198" priority="1222" operator="equal">
      <formula>"""erro"""</formula>
    </cfRule>
  </conditionalFormatting>
  <conditionalFormatting sqref="I90">
    <cfRule type="containsText" dxfId="1197" priority="1219" operator="containsText" text="erro">
      <formula>NOT(ISERROR(SEARCH("erro",I90)))</formula>
    </cfRule>
    <cfRule type="cellIs" dxfId="1196" priority="1220" operator="equal">
      <formula>"""erro"""</formula>
    </cfRule>
  </conditionalFormatting>
  <conditionalFormatting sqref="I90">
    <cfRule type="containsText" dxfId="1195" priority="1217" operator="containsText" text="erro">
      <formula>NOT(ISERROR(SEARCH("erro",I90)))</formula>
    </cfRule>
    <cfRule type="cellIs" dxfId="1194" priority="1218" operator="equal">
      <formula>"""erro"""</formula>
    </cfRule>
  </conditionalFormatting>
  <conditionalFormatting sqref="I90">
    <cfRule type="containsText" dxfId="1193" priority="1215" operator="containsText" text="erro">
      <formula>NOT(ISERROR(SEARCH("erro",I90)))</formula>
    </cfRule>
    <cfRule type="cellIs" dxfId="1192" priority="1216" operator="equal">
      <formula>"""erro"""</formula>
    </cfRule>
  </conditionalFormatting>
  <conditionalFormatting sqref="I90">
    <cfRule type="containsText" dxfId="1191" priority="1213" operator="containsText" text="erro">
      <formula>NOT(ISERROR(SEARCH("erro",I90)))</formula>
    </cfRule>
    <cfRule type="cellIs" dxfId="1190" priority="1214" operator="equal">
      <formula>"""erro"""</formula>
    </cfRule>
  </conditionalFormatting>
  <conditionalFormatting sqref="I90">
    <cfRule type="containsText" dxfId="1189" priority="1211" operator="containsText" text="erro">
      <formula>NOT(ISERROR(SEARCH("erro",I90)))</formula>
    </cfRule>
    <cfRule type="cellIs" dxfId="1188" priority="1212" operator="equal">
      <formula>"""erro"""</formula>
    </cfRule>
  </conditionalFormatting>
  <conditionalFormatting sqref="I90">
    <cfRule type="containsText" dxfId="1187" priority="1209" operator="containsText" text="erro">
      <formula>NOT(ISERROR(SEARCH("erro",I90)))</formula>
    </cfRule>
    <cfRule type="cellIs" dxfId="1186" priority="1210" operator="equal">
      <formula>"""erro"""</formula>
    </cfRule>
  </conditionalFormatting>
  <conditionalFormatting sqref="I90">
    <cfRule type="containsText" dxfId="1185" priority="1207" operator="containsText" text="erro">
      <formula>NOT(ISERROR(SEARCH("erro",I90)))</formula>
    </cfRule>
    <cfRule type="cellIs" dxfId="1184" priority="1208" operator="equal">
      <formula>"""erro"""</formula>
    </cfRule>
  </conditionalFormatting>
  <conditionalFormatting sqref="I90">
    <cfRule type="containsText" dxfId="1183" priority="1205" operator="containsText" text="erro">
      <formula>NOT(ISERROR(SEARCH("erro",I90)))</formula>
    </cfRule>
    <cfRule type="cellIs" dxfId="1182" priority="1206" operator="equal">
      <formula>"""erro"""</formula>
    </cfRule>
  </conditionalFormatting>
  <conditionalFormatting sqref="I90">
    <cfRule type="containsText" dxfId="1181" priority="1203" operator="containsText" text="erro">
      <formula>NOT(ISERROR(SEARCH("erro",I90)))</formula>
    </cfRule>
    <cfRule type="cellIs" dxfId="1180" priority="1204" operator="equal">
      <formula>"""erro"""</formula>
    </cfRule>
  </conditionalFormatting>
  <conditionalFormatting sqref="I90">
    <cfRule type="containsText" dxfId="1179" priority="1201" operator="containsText" text="erro">
      <formula>NOT(ISERROR(SEARCH("erro",I90)))</formula>
    </cfRule>
    <cfRule type="cellIs" dxfId="1178" priority="1202" operator="equal">
      <formula>"""erro"""</formula>
    </cfRule>
  </conditionalFormatting>
  <conditionalFormatting sqref="I90">
    <cfRule type="containsText" dxfId="1177" priority="1199" operator="containsText" text="erro">
      <formula>NOT(ISERROR(SEARCH("erro",I90)))</formula>
    </cfRule>
    <cfRule type="cellIs" dxfId="1176" priority="1200" operator="equal">
      <formula>"""erro"""</formula>
    </cfRule>
  </conditionalFormatting>
  <conditionalFormatting sqref="I90">
    <cfRule type="containsText" dxfId="1175" priority="1197" operator="containsText" text="erro">
      <formula>NOT(ISERROR(SEARCH("erro",I90)))</formula>
    </cfRule>
    <cfRule type="cellIs" dxfId="1174" priority="1198" operator="equal">
      <formula>"""erro"""</formula>
    </cfRule>
  </conditionalFormatting>
  <conditionalFormatting sqref="I90">
    <cfRule type="containsText" dxfId="1173" priority="1195" operator="containsText" text="erro">
      <formula>NOT(ISERROR(SEARCH("erro",I90)))</formula>
    </cfRule>
    <cfRule type="cellIs" dxfId="1172" priority="1196" operator="equal">
      <formula>"""erro"""</formula>
    </cfRule>
  </conditionalFormatting>
  <conditionalFormatting sqref="I90">
    <cfRule type="containsText" dxfId="1171" priority="1193" operator="containsText" text="erro">
      <formula>NOT(ISERROR(SEARCH("erro",I90)))</formula>
    </cfRule>
    <cfRule type="cellIs" dxfId="1170" priority="1194" operator="equal">
      <formula>"""erro"""</formula>
    </cfRule>
  </conditionalFormatting>
  <conditionalFormatting sqref="I90">
    <cfRule type="containsText" dxfId="1169" priority="1191" operator="containsText" text="erro">
      <formula>NOT(ISERROR(SEARCH("erro",I90)))</formula>
    </cfRule>
    <cfRule type="cellIs" dxfId="1168" priority="1192" operator="equal">
      <formula>"""erro"""</formula>
    </cfRule>
  </conditionalFormatting>
  <conditionalFormatting sqref="I90">
    <cfRule type="containsText" dxfId="1167" priority="1189" operator="containsText" text="erro">
      <formula>NOT(ISERROR(SEARCH("erro",I90)))</formula>
    </cfRule>
    <cfRule type="cellIs" dxfId="1166" priority="1190" operator="equal">
      <formula>"""erro"""</formula>
    </cfRule>
  </conditionalFormatting>
  <conditionalFormatting sqref="I90">
    <cfRule type="containsText" dxfId="1165" priority="1187" operator="containsText" text="erro">
      <formula>NOT(ISERROR(SEARCH("erro",I90)))</formula>
    </cfRule>
    <cfRule type="cellIs" dxfId="1164" priority="1188" operator="equal">
      <formula>"""erro"""</formula>
    </cfRule>
  </conditionalFormatting>
  <conditionalFormatting sqref="I91">
    <cfRule type="containsText" dxfId="1163" priority="1185" operator="containsText" text="erro">
      <formula>NOT(ISERROR(SEARCH("erro",I91)))</formula>
    </cfRule>
    <cfRule type="cellIs" dxfId="1162" priority="1186" operator="equal">
      <formula>"""erro"""</formula>
    </cfRule>
  </conditionalFormatting>
  <conditionalFormatting sqref="I91">
    <cfRule type="containsText" dxfId="1161" priority="1183" operator="containsText" text="erro">
      <formula>NOT(ISERROR(SEARCH("erro",I91)))</formula>
    </cfRule>
    <cfRule type="cellIs" dxfId="1160" priority="1184" operator="equal">
      <formula>"""erro"""</formula>
    </cfRule>
  </conditionalFormatting>
  <conditionalFormatting sqref="I91">
    <cfRule type="containsText" dxfId="1159" priority="1181" operator="containsText" text="erro">
      <formula>NOT(ISERROR(SEARCH("erro",I91)))</formula>
    </cfRule>
    <cfRule type="cellIs" dxfId="1158" priority="1182" operator="equal">
      <formula>"""erro"""</formula>
    </cfRule>
  </conditionalFormatting>
  <conditionalFormatting sqref="I91">
    <cfRule type="containsText" dxfId="1157" priority="1179" operator="containsText" text="erro">
      <formula>NOT(ISERROR(SEARCH("erro",I91)))</formula>
    </cfRule>
    <cfRule type="cellIs" dxfId="1156" priority="1180" operator="equal">
      <formula>"""erro"""</formula>
    </cfRule>
  </conditionalFormatting>
  <conditionalFormatting sqref="I91">
    <cfRule type="containsText" dxfId="1155" priority="1177" operator="containsText" text="erro">
      <formula>NOT(ISERROR(SEARCH("erro",I91)))</formula>
    </cfRule>
    <cfRule type="cellIs" dxfId="1154" priority="1178" operator="equal">
      <formula>"""erro"""</formula>
    </cfRule>
  </conditionalFormatting>
  <conditionalFormatting sqref="I91">
    <cfRule type="containsText" dxfId="1153" priority="1175" operator="containsText" text="erro">
      <formula>NOT(ISERROR(SEARCH("erro",I91)))</formula>
    </cfRule>
    <cfRule type="cellIs" dxfId="1152" priority="1176" operator="equal">
      <formula>"""erro"""</formula>
    </cfRule>
  </conditionalFormatting>
  <conditionalFormatting sqref="I91">
    <cfRule type="containsText" dxfId="1151" priority="1173" operator="containsText" text="erro">
      <formula>NOT(ISERROR(SEARCH("erro",I91)))</formula>
    </cfRule>
    <cfRule type="cellIs" dxfId="1150" priority="1174" operator="equal">
      <formula>"""erro"""</formula>
    </cfRule>
  </conditionalFormatting>
  <conditionalFormatting sqref="I91">
    <cfRule type="containsText" dxfId="1149" priority="1171" operator="containsText" text="erro">
      <formula>NOT(ISERROR(SEARCH("erro",I91)))</formula>
    </cfRule>
    <cfRule type="cellIs" dxfId="1148" priority="1172" operator="equal">
      <formula>"""erro"""</formula>
    </cfRule>
  </conditionalFormatting>
  <conditionalFormatting sqref="I91">
    <cfRule type="containsText" dxfId="1147" priority="1169" operator="containsText" text="erro">
      <formula>NOT(ISERROR(SEARCH("erro",I91)))</formula>
    </cfRule>
    <cfRule type="cellIs" dxfId="1146" priority="1170" operator="equal">
      <formula>"""erro"""</formula>
    </cfRule>
  </conditionalFormatting>
  <conditionalFormatting sqref="I91">
    <cfRule type="containsText" dxfId="1145" priority="1167" operator="containsText" text="erro">
      <formula>NOT(ISERROR(SEARCH("erro",I91)))</formula>
    </cfRule>
    <cfRule type="cellIs" dxfId="1144" priority="1168" operator="equal">
      <formula>"""erro"""</formula>
    </cfRule>
  </conditionalFormatting>
  <conditionalFormatting sqref="I91">
    <cfRule type="containsText" dxfId="1143" priority="1165" operator="containsText" text="erro">
      <formula>NOT(ISERROR(SEARCH("erro",I91)))</formula>
    </cfRule>
    <cfRule type="cellIs" dxfId="1142" priority="1166" operator="equal">
      <formula>"""erro"""</formula>
    </cfRule>
  </conditionalFormatting>
  <conditionalFormatting sqref="I91">
    <cfRule type="containsText" dxfId="1141" priority="1163" operator="containsText" text="erro">
      <formula>NOT(ISERROR(SEARCH("erro",I91)))</formula>
    </cfRule>
    <cfRule type="cellIs" dxfId="1140" priority="1164" operator="equal">
      <formula>"""erro"""</formula>
    </cfRule>
  </conditionalFormatting>
  <conditionalFormatting sqref="I91">
    <cfRule type="containsText" dxfId="1139" priority="1161" operator="containsText" text="erro">
      <formula>NOT(ISERROR(SEARCH("erro",I91)))</formula>
    </cfRule>
    <cfRule type="cellIs" dxfId="1138" priority="1162" operator="equal">
      <formula>"""erro"""</formula>
    </cfRule>
  </conditionalFormatting>
  <conditionalFormatting sqref="I91">
    <cfRule type="containsText" dxfId="1137" priority="1159" operator="containsText" text="erro">
      <formula>NOT(ISERROR(SEARCH("erro",I91)))</formula>
    </cfRule>
    <cfRule type="cellIs" dxfId="1136" priority="1160" operator="equal">
      <formula>"""erro"""</formula>
    </cfRule>
  </conditionalFormatting>
  <conditionalFormatting sqref="I91">
    <cfRule type="containsText" dxfId="1135" priority="1157" operator="containsText" text="erro">
      <formula>NOT(ISERROR(SEARCH("erro",I91)))</formula>
    </cfRule>
    <cfRule type="cellIs" dxfId="1134" priority="1158" operator="equal">
      <formula>"""erro"""</formula>
    </cfRule>
  </conditionalFormatting>
  <conditionalFormatting sqref="I91">
    <cfRule type="containsText" dxfId="1133" priority="1155" operator="containsText" text="erro">
      <formula>NOT(ISERROR(SEARCH("erro",I91)))</formula>
    </cfRule>
    <cfRule type="cellIs" dxfId="1132" priority="1156" operator="equal">
      <formula>"""erro"""</formula>
    </cfRule>
  </conditionalFormatting>
  <conditionalFormatting sqref="I91">
    <cfRule type="containsText" dxfId="1131" priority="1153" operator="containsText" text="erro">
      <formula>NOT(ISERROR(SEARCH("erro",I91)))</formula>
    </cfRule>
    <cfRule type="cellIs" dxfId="1130" priority="1154" operator="equal">
      <formula>"""erro"""</formula>
    </cfRule>
  </conditionalFormatting>
  <conditionalFormatting sqref="I91">
    <cfRule type="containsText" dxfId="1129" priority="1151" operator="containsText" text="erro">
      <formula>NOT(ISERROR(SEARCH("erro",I91)))</formula>
    </cfRule>
    <cfRule type="cellIs" dxfId="1128" priority="1152" operator="equal">
      <formula>"""erro"""</formula>
    </cfRule>
  </conditionalFormatting>
  <conditionalFormatting sqref="I91">
    <cfRule type="containsText" dxfId="1127" priority="1149" operator="containsText" text="erro">
      <formula>NOT(ISERROR(SEARCH("erro",I91)))</formula>
    </cfRule>
    <cfRule type="cellIs" dxfId="1126" priority="1150" operator="equal">
      <formula>"""erro"""</formula>
    </cfRule>
  </conditionalFormatting>
  <conditionalFormatting sqref="I91">
    <cfRule type="containsText" dxfId="1125" priority="1147" operator="containsText" text="erro">
      <formula>NOT(ISERROR(SEARCH("erro",I91)))</formula>
    </cfRule>
    <cfRule type="cellIs" dxfId="1124" priority="1148" operator="equal">
      <formula>"""erro"""</formula>
    </cfRule>
  </conditionalFormatting>
  <conditionalFormatting sqref="I91">
    <cfRule type="containsText" dxfId="1123" priority="1145" operator="containsText" text="erro">
      <formula>NOT(ISERROR(SEARCH("erro",I91)))</formula>
    </cfRule>
    <cfRule type="cellIs" dxfId="1122" priority="1146" operator="equal">
      <formula>"""erro"""</formula>
    </cfRule>
  </conditionalFormatting>
  <conditionalFormatting sqref="I91">
    <cfRule type="containsText" dxfId="1121" priority="1143" operator="containsText" text="erro">
      <formula>NOT(ISERROR(SEARCH("erro",I91)))</formula>
    </cfRule>
    <cfRule type="cellIs" dxfId="1120" priority="1144" operator="equal">
      <formula>"""erro"""</formula>
    </cfRule>
  </conditionalFormatting>
  <conditionalFormatting sqref="I91">
    <cfRule type="containsText" dxfId="1119" priority="1141" operator="containsText" text="erro">
      <formula>NOT(ISERROR(SEARCH("erro",I91)))</formula>
    </cfRule>
    <cfRule type="cellIs" dxfId="1118" priority="1142" operator="equal">
      <formula>"""erro"""</formula>
    </cfRule>
  </conditionalFormatting>
  <conditionalFormatting sqref="I91">
    <cfRule type="containsText" dxfId="1117" priority="1139" operator="containsText" text="erro">
      <formula>NOT(ISERROR(SEARCH("erro",I91)))</formula>
    </cfRule>
    <cfRule type="cellIs" dxfId="1116" priority="1140" operator="equal">
      <formula>"""erro"""</formula>
    </cfRule>
  </conditionalFormatting>
  <conditionalFormatting sqref="I91">
    <cfRule type="containsText" dxfId="1115" priority="1137" operator="containsText" text="erro">
      <formula>NOT(ISERROR(SEARCH("erro",I91)))</formula>
    </cfRule>
    <cfRule type="cellIs" dxfId="1114" priority="1138" operator="equal">
      <formula>"""erro"""</formula>
    </cfRule>
  </conditionalFormatting>
  <conditionalFormatting sqref="I91">
    <cfRule type="containsText" dxfId="1113" priority="1135" operator="containsText" text="erro">
      <formula>NOT(ISERROR(SEARCH("erro",I91)))</formula>
    </cfRule>
    <cfRule type="cellIs" dxfId="1112" priority="1136" operator="equal">
      <formula>"""erro"""</formula>
    </cfRule>
  </conditionalFormatting>
  <conditionalFormatting sqref="I91">
    <cfRule type="containsText" dxfId="1111" priority="1133" operator="containsText" text="erro">
      <formula>NOT(ISERROR(SEARCH("erro",I91)))</formula>
    </cfRule>
    <cfRule type="cellIs" dxfId="1110" priority="1134" operator="equal">
      <formula>"""erro"""</formula>
    </cfRule>
  </conditionalFormatting>
  <conditionalFormatting sqref="I91">
    <cfRule type="containsText" dxfId="1109" priority="1131" operator="containsText" text="erro">
      <formula>NOT(ISERROR(SEARCH("erro",I91)))</formula>
    </cfRule>
    <cfRule type="cellIs" dxfId="1108" priority="1132" operator="equal">
      <formula>"""erro"""</formula>
    </cfRule>
  </conditionalFormatting>
  <conditionalFormatting sqref="I91">
    <cfRule type="containsText" dxfId="1107" priority="1129" operator="containsText" text="erro">
      <formula>NOT(ISERROR(SEARCH("erro",I91)))</formula>
    </cfRule>
    <cfRule type="cellIs" dxfId="1106" priority="1130" operator="equal">
      <formula>"""erro"""</formula>
    </cfRule>
  </conditionalFormatting>
  <conditionalFormatting sqref="I91">
    <cfRule type="containsText" dxfId="1105" priority="1127" operator="containsText" text="erro">
      <formula>NOT(ISERROR(SEARCH("erro",I91)))</formula>
    </cfRule>
    <cfRule type="cellIs" dxfId="1104" priority="1128" operator="equal">
      <formula>"""erro"""</formula>
    </cfRule>
  </conditionalFormatting>
  <conditionalFormatting sqref="I91">
    <cfRule type="containsText" dxfId="1103" priority="1125" operator="containsText" text="erro">
      <formula>NOT(ISERROR(SEARCH("erro",I91)))</formula>
    </cfRule>
    <cfRule type="cellIs" dxfId="1102" priority="1126" operator="equal">
      <formula>"""erro"""</formula>
    </cfRule>
  </conditionalFormatting>
  <conditionalFormatting sqref="I91">
    <cfRule type="containsText" dxfId="1101" priority="1123" operator="containsText" text="erro">
      <formula>NOT(ISERROR(SEARCH("erro",I91)))</formula>
    </cfRule>
    <cfRule type="cellIs" dxfId="1100" priority="1124" operator="equal">
      <formula>"""erro"""</formula>
    </cfRule>
  </conditionalFormatting>
  <conditionalFormatting sqref="I91">
    <cfRule type="containsText" dxfId="1099" priority="1121" operator="containsText" text="erro">
      <formula>NOT(ISERROR(SEARCH("erro",I91)))</formula>
    </cfRule>
    <cfRule type="cellIs" dxfId="1098" priority="1122" operator="equal">
      <formula>"""erro"""</formula>
    </cfRule>
  </conditionalFormatting>
  <conditionalFormatting sqref="I91">
    <cfRule type="containsText" dxfId="1097" priority="1119" operator="containsText" text="erro">
      <formula>NOT(ISERROR(SEARCH("erro",I91)))</formula>
    </cfRule>
    <cfRule type="cellIs" dxfId="1096" priority="1120" operator="equal">
      <formula>"""erro"""</formula>
    </cfRule>
  </conditionalFormatting>
  <conditionalFormatting sqref="I91">
    <cfRule type="containsText" dxfId="1095" priority="1117" operator="containsText" text="erro">
      <formula>NOT(ISERROR(SEARCH("erro",I91)))</formula>
    </cfRule>
    <cfRule type="cellIs" dxfId="1094" priority="1118" operator="equal">
      <formula>"""erro"""</formula>
    </cfRule>
  </conditionalFormatting>
  <conditionalFormatting sqref="I91">
    <cfRule type="containsText" dxfId="1093" priority="1115" operator="containsText" text="erro">
      <formula>NOT(ISERROR(SEARCH("erro",I91)))</formula>
    </cfRule>
    <cfRule type="cellIs" dxfId="1092" priority="1116" operator="equal">
      <formula>"""erro"""</formula>
    </cfRule>
  </conditionalFormatting>
  <conditionalFormatting sqref="I91">
    <cfRule type="containsText" dxfId="1091" priority="1113" operator="containsText" text="erro">
      <formula>NOT(ISERROR(SEARCH("erro",I91)))</formula>
    </cfRule>
    <cfRule type="cellIs" dxfId="1090" priority="1114" operator="equal">
      <formula>"""erro"""</formula>
    </cfRule>
  </conditionalFormatting>
  <conditionalFormatting sqref="I91">
    <cfRule type="containsText" dxfId="1089" priority="1111" operator="containsText" text="erro">
      <formula>NOT(ISERROR(SEARCH("erro",I91)))</formula>
    </cfRule>
    <cfRule type="cellIs" dxfId="1088" priority="1112" operator="equal">
      <formula>"""erro"""</formula>
    </cfRule>
  </conditionalFormatting>
  <conditionalFormatting sqref="I91">
    <cfRule type="containsText" dxfId="1087" priority="1109" operator="containsText" text="erro">
      <formula>NOT(ISERROR(SEARCH("erro",I91)))</formula>
    </cfRule>
    <cfRule type="cellIs" dxfId="1086" priority="1110" operator="equal">
      <formula>"""erro"""</formula>
    </cfRule>
  </conditionalFormatting>
  <conditionalFormatting sqref="I91">
    <cfRule type="containsText" dxfId="1085" priority="1107" operator="containsText" text="erro">
      <formula>NOT(ISERROR(SEARCH("erro",I91)))</formula>
    </cfRule>
    <cfRule type="cellIs" dxfId="1084" priority="1108" operator="equal">
      <formula>"""erro"""</formula>
    </cfRule>
  </conditionalFormatting>
  <conditionalFormatting sqref="I91">
    <cfRule type="containsText" dxfId="1083" priority="1105" operator="containsText" text="erro">
      <formula>NOT(ISERROR(SEARCH("erro",I91)))</formula>
    </cfRule>
    <cfRule type="cellIs" dxfId="1082" priority="1106" operator="equal">
      <formula>"""erro"""</formula>
    </cfRule>
  </conditionalFormatting>
  <conditionalFormatting sqref="I91">
    <cfRule type="containsText" dxfId="1081" priority="1103" operator="containsText" text="erro">
      <formula>NOT(ISERROR(SEARCH("erro",I91)))</formula>
    </cfRule>
    <cfRule type="cellIs" dxfId="1080" priority="1104" operator="equal">
      <formula>"""erro"""</formula>
    </cfRule>
  </conditionalFormatting>
  <conditionalFormatting sqref="I91">
    <cfRule type="containsText" dxfId="1079" priority="1101" operator="containsText" text="erro">
      <formula>NOT(ISERROR(SEARCH("erro",I91)))</formula>
    </cfRule>
    <cfRule type="cellIs" dxfId="1078" priority="1102" operator="equal">
      <formula>"""erro"""</formula>
    </cfRule>
  </conditionalFormatting>
  <conditionalFormatting sqref="I91">
    <cfRule type="containsText" dxfId="1077" priority="1099" operator="containsText" text="erro">
      <formula>NOT(ISERROR(SEARCH("erro",I91)))</formula>
    </cfRule>
    <cfRule type="cellIs" dxfId="1076" priority="1100" operator="equal">
      <formula>"""erro"""</formula>
    </cfRule>
  </conditionalFormatting>
  <conditionalFormatting sqref="I91">
    <cfRule type="containsText" dxfId="1075" priority="1097" operator="containsText" text="erro">
      <formula>NOT(ISERROR(SEARCH("erro",I91)))</formula>
    </cfRule>
    <cfRule type="cellIs" dxfId="1074" priority="1098" operator="equal">
      <formula>"""erro"""</formula>
    </cfRule>
  </conditionalFormatting>
  <conditionalFormatting sqref="I91">
    <cfRule type="containsText" dxfId="1073" priority="1095" operator="containsText" text="erro">
      <formula>NOT(ISERROR(SEARCH("erro",I91)))</formula>
    </cfRule>
    <cfRule type="cellIs" dxfId="1072" priority="1096" operator="equal">
      <formula>"""erro"""</formula>
    </cfRule>
  </conditionalFormatting>
  <conditionalFormatting sqref="I91">
    <cfRule type="containsText" dxfId="1071" priority="1093" operator="containsText" text="erro">
      <formula>NOT(ISERROR(SEARCH("erro",I91)))</formula>
    </cfRule>
    <cfRule type="cellIs" dxfId="1070" priority="1094" operator="equal">
      <formula>"""erro"""</formula>
    </cfRule>
  </conditionalFormatting>
  <conditionalFormatting sqref="I91">
    <cfRule type="containsText" dxfId="1069" priority="1091" operator="containsText" text="erro">
      <formula>NOT(ISERROR(SEARCH("erro",I91)))</formula>
    </cfRule>
    <cfRule type="cellIs" dxfId="1068" priority="1092" operator="equal">
      <formula>"""erro"""</formula>
    </cfRule>
  </conditionalFormatting>
  <conditionalFormatting sqref="I91">
    <cfRule type="containsText" dxfId="1067" priority="1089" operator="containsText" text="erro">
      <formula>NOT(ISERROR(SEARCH("erro",I91)))</formula>
    </cfRule>
    <cfRule type="cellIs" dxfId="1066" priority="1090" operator="equal">
      <formula>"""erro"""</formula>
    </cfRule>
  </conditionalFormatting>
  <conditionalFormatting sqref="I91">
    <cfRule type="containsText" dxfId="1065" priority="1087" operator="containsText" text="erro">
      <formula>NOT(ISERROR(SEARCH("erro",I91)))</formula>
    </cfRule>
    <cfRule type="cellIs" dxfId="1064" priority="1088" operator="equal">
      <formula>"""erro"""</formula>
    </cfRule>
  </conditionalFormatting>
  <conditionalFormatting sqref="I91">
    <cfRule type="containsText" dxfId="1063" priority="1085" operator="containsText" text="erro">
      <formula>NOT(ISERROR(SEARCH("erro",I91)))</formula>
    </cfRule>
    <cfRule type="cellIs" dxfId="1062" priority="1086" operator="equal">
      <formula>"""erro"""</formula>
    </cfRule>
  </conditionalFormatting>
  <conditionalFormatting sqref="I91">
    <cfRule type="containsText" dxfId="1061" priority="1083" operator="containsText" text="erro">
      <formula>NOT(ISERROR(SEARCH("erro",I91)))</formula>
    </cfRule>
    <cfRule type="cellIs" dxfId="1060" priority="1084" operator="equal">
      <formula>"""erro"""</formula>
    </cfRule>
  </conditionalFormatting>
  <conditionalFormatting sqref="I91">
    <cfRule type="containsText" dxfId="1059" priority="1081" operator="containsText" text="erro">
      <formula>NOT(ISERROR(SEARCH("erro",I91)))</formula>
    </cfRule>
    <cfRule type="cellIs" dxfId="1058" priority="1082" operator="equal">
      <formula>"""erro"""</formula>
    </cfRule>
  </conditionalFormatting>
  <conditionalFormatting sqref="I91">
    <cfRule type="containsText" dxfId="1057" priority="1079" operator="containsText" text="erro">
      <formula>NOT(ISERROR(SEARCH("erro",I91)))</formula>
    </cfRule>
    <cfRule type="cellIs" dxfId="1056" priority="1080" operator="equal">
      <formula>"""erro"""</formula>
    </cfRule>
  </conditionalFormatting>
  <conditionalFormatting sqref="I91">
    <cfRule type="containsText" dxfId="1055" priority="1077" operator="containsText" text="erro">
      <formula>NOT(ISERROR(SEARCH("erro",I91)))</formula>
    </cfRule>
    <cfRule type="cellIs" dxfId="1054" priority="1078" operator="equal">
      <formula>"""erro"""</formula>
    </cfRule>
  </conditionalFormatting>
  <conditionalFormatting sqref="I91">
    <cfRule type="containsText" dxfId="1053" priority="1075" operator="containsText" text="erro">
      <formula>NOT(ISERROR(SEARCH("erro",I91)))</formula>
    </cfRule>
    <cfRule type="cellIs" dxfId="1052" priority="1076" operator="equal">
      <formula>"""erro"""</formula>
    </cfRule>
  </conditionalFormatting>
  <conditionalFormatting sqref="I91">
    <cfRule type="containsText" dxfId="1051" priority="1073" operator="containsText" text="erro">
      <formula>NOT(ISERROR(SEARCH("erro",I91)))</formula>
    </cfRule>
    <cfRule type="cellIs" dxfId="1050" priority="1074" operator="equal">
      <formula>"""erro"""</formula>
    </cfRule>
  </conditionalFormatting>
  <conditionalFormatting sqref="I91">
    <cfRule type="containsText" dxfId="1049" priority="1071" operator="containsText" text="erro">
      <formula>NOT(ISERROR(SEARCH("erro",I91)))</formula>
    </cfRule>
    <cfRule type="cellIs" dxfId="1048" priority="1072" operator="equal">
      <formula>"""erro"""</formula>
    </cfRule>
  </conditionalFormatting>
  <conditionalFormatting sqref="I91">
    <cfRule type="containsText" dxfId="1047" priority="1069" operator="containsText" text="erro">
      <formula>NOT(ISERROR(SEARCH("erro",I91)))</formula>
    </cfRule>
    <cfRule type="cellIs" dxfId="1046" priority="1070" operator="equal">
      <formula>"""erro"""</formula>
    </cfRule>
  </conditionalFormatting>
  <conditionalFormatting sqref="I91">
    <cfRule type="containsText" dxfId="1045" priority="1067" operator="containsText" text="erro">
      <formula>NOT(ISERROR(SEARCH("erro",I91)))</formula>
    </cfRule>
    <cfRule type="cellIs" dxfId="1044" priority="1068" operator="equal">
      <formula>"""erro"""</formula>
    </cfRule>
  </conditionalFormatting>
  <conditionalFormatting sqref="I91">
    <cfRule type="containsText" dxfId="1043" priority="1065" operator="containsText" text="erro">
      <formula>NOT(ISERROR(SEARCH("erro",I91)))</formula>
    </cfRule>
    <cfRule type="cellIs" dxfId="1042" priority="1066" operator="equal">
      <formula>"""erro"""</formula>
    </cfRule>
  </conditionalFormatting>
  <conditionalFormatting sqref="I91">
    <cfRule type="containsText" dxfId="1041" priority="1063" operator="containsText" text="erro">
      <formula>NOT(ISERROR(SEARCH("erro",I91)))</formula>
    </cfRule>
    <cfRule type="cellIs" dxfId="1040" priority="1064" operator="equal">
      <formula>"""erro"""</formula>
    </cfRule>
  </conditionalFormatting>
  <conditionalFormatting sqref="I91">
    <cfRule type="containsText" dxfId="1039" priority="1061" operator="containsText" text="erro">
      <formula>NOT(ISERROR(SEARCH("erro",I91)))</formula>
    </cfRule>
    <cfRule type="cellIs" dxfId="1038" priority="1062" operator="equal">
      <formula>"""erro"""</formula>
    </cfRule>
  </conditionalFormatting>
  <conditionalFormatting sqref="I91">
    <cfRule type="containsText" dxfId="1037" priority="1059" operator="containsText" text="erro">
      <formula>NOT(ISERROR(SEARCH("erro",I91)))</formula>
    </cfRule>
    <cfRule type="cellIs" dxfId="1036" priority="1060" operator="equal">
      <formula>"""erro"""</formula>
    </cfRule>
  </conditionalFormatting>
  <conditionalFormatting sqref="I91">
    <cfRule type="containsText" dxfId="1035" priority="1057" operator="containsText" text="erro">
      <formula>NOT(ISERROR(SEARCH("erro",I91)))</formula>
    </cfRule>
    <cfRule type="cellIs" dxfId="1034" priority="1058" operator="equal">
      <formula>"""erro"""</formula>
    </cfRule>
  </conditionalFormatting>
  <conditionalFormatting sqref="I91">
    <cfRule type="containsText" dxfId="1033" priority="1055" operator="containsText" text="erro">
      <formula>NOT(ISERROR(SEARCH("erro",I91)))</formula>
    </cfRule>
    <cfRule type="cellIs" dxfId="1032" priority="1056" operator="equal">
      <formula>"""erro"""</formula>
    </cfRule>
  </conditionalFormatting>
  <conditionalFormatting sqref="I91">
    <cfRule type="containsText" dxfId="1031" priority="1053" operator="containsText" text="erro">
      <formula>NOT(ISERROR(SEARCH("erro",I91)))</formula>
    </cfRule>
    <cfRule type="cellIs" dxfId="1030" priority="1054" operator="equal">
      <formula>"""erro"""</formula>
    </cfRule>
  </conditionalFormatting>
  <conditionalFormatting sqref="I91">
    <cfRule type="containsText" dxfId="1029" priority="1051" operator="containsText" text="erro">
      <formula>NOT(ISERROR(SEARCH("erro",I91)))</formula>
    </cfRule>
    <cfRule type="cellIs" dxfId="1028" priority="1052" operator="equal">
      <formula>"""erro"""</formula>
    </cfRule>
  </conditionalFormatting>
  <conditionalFormatting sqref="I91">
    <cfRule type="containsText" dxfId="1027" priority="1049" operator="containsText" text="erro">
      <formula>NOT(ISERROR(SEARCH("erro",I91)))</formula>
    </cfRule>
    <cfRule type="cellIs" dxfId="1026" priority="1050" operator="equal">
      <formula>"""erro"""</formula>
    </cfRule>
  </conditionalFormatting>
  <conditionalFormatting sqref="I92">
    <cfRule type="containsText" dxfId="1025" priority="1047" operator="containsText" text="erro">
      <formula>NOT(ISERROR(SEARCH("erro",I92)))</formula>
    </cfRule>
    <cfRule type="cellIs" dxfId="1024" priority="1048" operator="equal">
      <formula>"""erro"""</formula>
    </cfRule>
  </conditionalFormatting>
  <conditionalFormatting sqref="I92">
    <cfRule type="containsText" dxfId="1023" priority="1045" operator="containsText" text="erro">
      <formula>NOT(ISERROR(SEARCH("erro",I92)))</formula>
    </cfRule>
    <cfRule type="cellIs" dxfId="1022" priority="1046" operator="equal">
      <formula>"""erro"""</formula>
    </cfRule>
  </conditionalFormatting>
  <conditionalFormatting sqref="I92">
    <cfRule type="containsText" dxfId="1021" priority="1043" operator="containsText" text="erro">
      <formula>NOT(ISERROR(SEARCH("erro",I92)))</formula>
    </cfRule>
    <cfRule type="cellIs" dxfId="1020" priority="1044" operator="equal">
      <formula>"""erro"""</formula>
    </cfRule>
  </conditionalFormatting>
  <conditionalFormatting sqref="I92">
    <cfRule type="containsText" dxfId="1019" priority="1041" operator="containsText" text="erro">
      <formula>NOT(ISERROR(SEARCH("erro",I92)))</formula>
    </cfRule>
    <cfRule type="cellIs" dxfId="1018" priority="1042" operator="equal">
      <formula>"""erro"""</formula>
    </cfRule>
  </conditionalFormatting>
  <conditionalFormatting sqref="I92">
    <cfRule type="containsText" dxfId="1017" priority="1039" operator="containsText" text="erro">
      <formula>NOT(ISERROR(SEARCH("erro",I92)))</formula>
    </cfRule>
    <cfRule type="cellIs" dxfId="1016" priority="1040" operator="equal">
      <formula>"""erro"""</formula>
    </cfRule>
  </conditionalFormatting>
  <conditionalFormatting sqref="I92">
    <cfRule type="containsText" dxfId="1015" priority="1037" operator="containsText" text="erro">
      <formula>NOT(ISERROR(SEARCH("erro",I92)))</formula>
    </cfRule>
    <cfRule type="cellIs" dxfId="1014" priority="1038" operator="equal">
      <formula>"""erro"""</formula>
    </cfRule>
  </conditionalFormatting>
  <conditionalFormatting sqref="I92">
    <cfRule type="containsText" dxfId="1013" priority="1035" operator="containsText" text="erro">
      <formula>NOT(ISERROR(SEARCH("erro",I92)))</formula>
    </cfRule>
    <cfRule type="cellIs" dxfId="1012" priority="1036" operator="equal">
      <formula>"""erro"""</formula>
    </cfRule>
  </conditionalFormatting>
  <conditionalFormatting sqref="I92">
    <cfRule type="containsText" dxfId="1011" priority="1033" operator="containsText" text="erro">
      <formula>NOT(ISERROR(SEARCH("erro",I92)))</formula>
    </cfRule>
    <cfRule type="cellIs" dxfId="1010" priority="1034" operator="equal">
      <formula>"""erro"""</formula>
    </cfRule>
  </conditionalFormatting>
  <conditionalFormatting sqref="I92">
    <cfRule type="containsText" dxfId="1009" priority="1031" operator="containsText" text="erro">
      <formula>NOT(ISERROR(SEARCH("erro",I92)))</formula>
    </cfRule>
    <cfRule type="cellIs" dxfId="1008" priority="1032" operator="equal">
      <formula>"""erro"""</formula>
    </cfRule>
  </conditionalFormatting>
  <conditionalFormatting sqref="I92">
    <cfRule type="containsText" dxfId="1007" priority="1029" operator="containsText" text="erro">
      <formula>NOT(ISERROR(SEARCH("erro",I92)))</formula>
    </cfRule>
    <cfRule type="cellIs" dxfId="1006" priority="1030" operator="equal">
      <formula>"""erro"""</formula>
    </cfRule>
  </conditionalFormatting>
  <conditionalFormatting sqref="I92">
    <cfRule type="containsText" dxfId="1005" priority="1027" operator="containsText" text="erro">
      <formula>NOT(ISERROR(SEARCH("erro",I92)))</formula>
    </cfRule>
    <cfRule type="cellIs" dxfId="1004" priority="1028" operator="equal">
      <formula>"""erro"""</formula>
    </cfRule>
  </conditionalFormatting>
  <conditionalFormatting sqref="I92">
    <cfRule type="containsText" dxfId="1003" priority="1025" operator="containsText" text="erro">
      <formula>NOT(ISERROR(SEARCH("erro",I92)))</formula>
    </cfRule>
    <cfRule type="cellIs" dxfId="1002" priority="1026" operator="equal">
      <formula>"""erro"""</formula>
    </cfRule>
  </conditionalFormatting>
  <conditionalFormatting sqref="I92">
    <cfRule type="containsText" dxfId="1001" priority="1023" operator="containsText" text="erro">
      <formula>NOT(ISERROR(SEARCH("erro",I92)))</formula>
    </cfRule>
    <cfRule type="cellIs" dxfId="1000" priority="1024" operator="equal">
      <formula>"""erro"""</formula>
    </cfRule>
  </conditionalFormatting>
  <conditionalFormatting sqref="I92">
    <cfRule type="containsText" dxfId="999" priority="1021" operator="containsText" text="erro">
      <formula>NOT(ISERROR(SEARCH("erro",I92)))</formula>
    </cfRule>
    <cfRule type="cellIs" dxfId="998" priority="1022" operator="equal">
      <formula>"""erro"""</formula>
    </cfRule>
  </conditionalFormatting>
  <conditionalFormatting sqref="I92">
    <cfRule type="containsText" dxfId="997" priority="1019" operator="containsText" text="erro">
      <formula>NOT(ISERROR(SEARCH("erro",I92)))</formula>
    </cfRule>
    <cfRule type="cellIs" dxfId="996" priority="1020" operator="equal">
      <formula>"""erro"""</formula>
    </cfRule>
  </conditionalFormatting>
  <conditionalFormatting sqref="I92">
    <cfRule type="containsText" dxfId="995" priority="1017" operator="containsText" text="erro">
      <formula>NOT(ISERROR(SEARCH("erro",I92)))</formula>
    </cfRule>
    <cfRule type="cellIs" dxfId="994" priority="1018" operator="equal">
      <formula>"""erro"""</formula>
    </cfRule>
  </conditionalFormatting>
  <conditionalFormatting sqref="I92">
    <cfRule type="containsText" dxfId="993" priority="1015" operator="containsText" text="erro">
      <formula>NOT(ISERROR(SEARCH("erro",I92)))</formula>
    </cfRule>
    <cfRule type="cellIs" dxfId="992" priority="1016" operator="equal">
      <formula>"""erro"""</formula>
    </cfRule>
  </conditionalFormatting>
  <conditionalFormatting sqref="I92">
    <cfRule type="containsText" dxfId="991" priority="1013" operator="containsText" text="erro">
      <formula>NOT(ISERROR(SEARCH("erro",I92)))</formula>
    </cfRule>
    <cfRule type="cellIs" dxfId="990" priority="1014" operator="equal">
      <formula>"""erro"""</formula>
    </cfRule>
  </conditionalFormatting>
  <conditionalFormatting sqref="I92">
    <cfRule type="containsText" dxfId="989" priority="1011" operator="containsText" text="erro">
      <formula>NOT(ISERROR(SEARCH("erro",I92)))</formula>
    </cfRule>
    <cfRule type="cellIs" dxfId="988" priority="1012" operator="equal">
      <formula>"""erro"""</formula>
    </cfRule>
  </conditionalFormatting>
  <conditionalFormatting sqref="I92">
    <cfRule type="containsText" dxfId="987" priority="1009" operator="containsText" text="erro">
      <formula>NOT(ISERROR(SEARCH("erro",I92)))</formula>
    </cfRule>
    <cfRule type="cellIs" dxfId="986" priority="1010" operator="equal">
      <formula>"""erro"""</formula>
    </cfRule>
  </conditionalFormatting>
  <conditionalFormatting sqref="I92">
    <cfRule type="containsText" dxfId="985" priority="1007" operator="containsText" text="erro">
      <formula>NOT(ISERROR(SEARCH("erro",I92)))</formula>
    </cfRule>
    <cfRule type="cellIs" dxfId="984" priority="1008" operator="equal">
      <formula>"""erro"""</formula>
    </cfRule>
  </conditionalFormatting>
  <conditionalFormatting sqref="I92">
    <cfRule type="containsText" dxfId="983" priority="1005" operator="containsText" text="erro">
      <formula>NOT(ISERROR(SEARCH("erro",I92)))</formula>
    </cfRule>
    <cfRule type="cellIs" dxfId="982" priority="1006" operator="equal">
      <formula>"""erro"""</formula>
    </cfRule>
  </conditionalFormatting>
  <conditionalFormatting sqref="I92">
    <cfRule type="containsText" dxfId="981" priority="1003" operator="containsText" text="erro">
      <formula>NOT(ISERROR(SEARCH("erro",I92)))</formula>
    </cfRule>
    <cfRule type="cellIs" dxfId="980" priority="1004" operator="equal">
      <formula>"""erro"""</formula>
    </cfRule>
  </conditionalFormatting>
  <conditionalFormatting sqref="I92">
    <cfRule type="containsText" dxfId="979" priority="1001" operator="containsText" text="erro">
      <formula>NOT(ISERROR(SEARCH("erro",I92)))</formula>
    </cfRule>
    <cfRule type="cellIs" dxfId="978" priority="1002" operator="equal">
      <formula>"""erro"""</formula>
    </cfRule>
  </conditionalFormatting>
  <conditionalFormatting sqref="I92">
    <cfRule type="containsText" dxfId="977" priority="999" operator="containsText" text="erro">
      <formula>NOT(ISERROR(SEARCH("erro",I92)))</formula>
    </cfRule>
    <cfRule type="cellIs" dxfId="976" priority="1000" operator="equal">
      <formula>"""erro"""</formula>
    </cfRule>
  </conditionalFormatting>
  <conditionalFormatting sqref="I92">
    <cfRule type="containsText" dxfId="975" priority="997" operator="containsText" text="erro">
      <formula>NOT(ISERROR(SEARCH("erro",I92)))</formula>
    </cfRule>
    <cfRule type="cellIs" dxfId="974" priority="998" operator="equal">
      <formula>"""erro"""</formula>
    </cfRule>
  </conditionalFormatting>
  <conditionalFormatting sqref="I92">
    <cfRule type="containsText" dxfId="973" priority="995" operator="containsText" text="erro">
      <formula>NOT(ISERROR(SEARCH("erro",I92)))</formula>
    </cfRule>
    <cfRule type="cellIs" dxfId="972" priority="996" operator="equal">
      <formula>"""erro"""</formula>
    </cfRule>
  </conditionalFormatting>
  <conditionalFormatting sqref="I92">
    <cfRule type="containsText" dxfId="971" priority="993" operator="containsText" text="erro">
      <formula>NOT(ISERROR(SEARCH("erro",I92)))</formula>
    </cfRule>
    <cfRule type="cellIs" dxfId="970" priority="994" operator="equal">
      <formula>"""erro"""</formula>
    </cfRule>
  </conditionalFormatting>
  <conditionalFormatting sqref="I92">
    <cfRule type="containsText" dxfId="969" priority="991" operator="containsText" text="erro">
      <formula>NOT(ISERROR(SEARCH("erro",I92)))</formula>
    </cfRule>
    <cfRule type="cellIs" dxfId="968" priority="992" operator="equal">
      <formula>"""erro"""</formula>
    </cfRule>
  </conditionalFormatting>
  <conditionalFormatting sqref="I92">
    <cfRule type="containsText" dxfId="967" priority="989" operator="containsText" text="erro">
      <formula>NOT(ISERROR(SEARCH("erro",I92)))</formula>
    </cfRule>
    <cfRule type="cellIs" dxfId="966" priority="990" operator="equal">
      <formula>"""erro"""</formula>
    </cfRule>
  </conditionalFormatting>
  <conditionalFormatting sqref="I92">
    <cfRule type="containsText" dxfId="965" priority="987" operator="containsText" text="erro">
      <formula>NOT(ISERROR(SEARCH("erro",I92)))</formula>
    </cfRule>
    <cfRule type="cellIs" dxfId="964" priority="988" operator="equal">
      <formula>"""erro"""</formula>
    </cfRule>
  </conditionalFormatting>
  <conditionalFormatting sqref="I92">
    <cfRule type="containsText" dxfId="963" priority="985" operator="containsText" text="erro">
      <formula>NOT(ISERROR(SEARCH("erro",I92)))</formula>
    </cfRule>
    <cfRule type="cellIs" dxfId="962" priority="986" operator="equal">
      <formula>"""erro"""</formula>
    </cfRule>
  </conditionalFormatting>
  <conditionalFormatting sqref="I92">
    <cfRule type="containsText" dxfId="961" priority="983" operator="containsText" text="erro">
      <formula>NOT(ISERROR(SEARCH("erro",I92)))</formula>
    </cfRule>
    <cfRule type="cellIs" dxfId="960" priority="984" operator="equal">
      <formula>"""erro"""</formula>
    </cfRule>
  </conditionalFormatting>
  <conditionalFormatting sqref="I92">
    <cfRule type="containsText" dxfId="959" priority="981" operator="containsText" text="erro">
      <formula>NOT(ISERROR(SEARCH("erro",I92)))</formula>
    </cfRule>
    <cfRule type="cellIs" dxfId="958" priority="982" operator="equal">
      <formula>"""erro"""</formula>
    </cfRule>
  </conditionalFormatting>
  <conditionalFormatting sqref="I92">
    <cfRule type="containsText" dxfId="957" priority="979" operator="containsText" text="erro">
      <formula>NOT(ISERROR(SEARCH("erro",I92)))</formula>
    </cfRule>
    <cfRule type="cellIs" dxfId="956" priority="980" operator="equal">
      <formula>"""erro"""</formula>
    </cfRule>
  </conditionalFormatting>
  <conditionalFormatting sqref="I92">
    <cfRule type="containsText" dxfId="955" priority="977" operator="containsText" text="erro">
      <formula>NOT(ISERROR(SEARCH("erro",I92)))</formula>
    </cfRule>
    <cfRule type="cellIs" dxfId="954" priority="978" operator="equal">
      <formula>"""erro"""</formula>
    </cfRule>
  </conditionalFormatting>
  <conditionalFormatting sqref="I92">
    <cfRule type="containsText" dxfId="953" priority="975" operator="containsText" text="erro">
      <formula>NOT(ISERROR(SEARCH("erro",I92)))</formula>
    </cfRule>
    <cfRule type="cellIs" dxfId="952" priority="976" operator="equal">
      <formula>"""erro"""</formula>
    </cfRule>
  </conditionalFormatting>
  <conditionalFormatting sqref="I92">
    <cfRule type="containsText" dxfId="951" priority="973" operator="containsText" text="erro">
      <formula>NOT(ISERROR(SEARCH("erro",I92)))</formula>
    </cfRule>
    <cfRule type="cellIs" dxfId="950" priority="974" operator="equal">
      <formula>"""erro"""</formula>
    </cfRule>
  </conditionalFormatting>
  <conditionalFormatting sqref="I92">
    <cfRule type="containsText" dxfId="949" priority="971" operator="containsText" text="erro">
      <formula>NOT(ISERROR(SEARCH("erro",I92)))</formula>
    </cfRule>
    <cfRule type="cellIs" dxfId="948" priority="972" operator="equal">
      <formula>"""erro"""</formula>
    </cfRule>
  </conditionalFormatting>
  <conditionalFormatting sqref="I92">
    <cfRule type="containsText" dxfId="947" priority="969" operator="containsText" text="erro">
      <formula>NOT(ISERROR(SEARCH("erro",I92)))</formula>
    </cfRule>
    <cfRule type="cellIs" dxfId="946" priority="970" operator="equal">
      <formula>"""erro"""</formula>
    </cfRule>
  </conditionalFormatting>
  <conditionalFormatting sqref="I92">
    <cfRule type="containsText" dxfId="945" priority="967" operator="containsText" text="erro">
      <formula>NOT(ISERROR(SEARCH("erro",I92)))</formula>
    </cfRule>
    <cfRule type="cellIs" dxfId="944" priority="968" operator="equal">
      <formula>"""erro"""</formula>
    </cfRule>
  </conditionalFormatting>
  <conditionalFormatting sqref="I92">
    <cfRule type="containsText" dxfId="943" priority="965" operator="containsText" text="erro">
      <formula>NOT(ISERROR(SEARCH("erro",I92)))</formula>
    </cfRule>
    <cfRule type="cellIs" dxfId="942" priority="966" operator="equal">
      <formula>"""erro"""</formula>
    </cfRule>
  </conditionalFormatting>
  <conditionalFormatting sqref="I92">
    <cfRule type="containsText" dxfId="941" priority="963" operator="containsText" text="erro">
      <formula>NOT(ISERROR(SEARCH("erro",I92)))</formula>
    </cfRule>
    <cfRule type="cellIs" dxfId="940" priority="964" operator="equal">
      <formula>"""erro"""</formula>
    </cfRule>
  </conditionalFormatting>
  <conditionalFormatting sqref="I92">
    <cfRule type="containsText" dxfId="939" priority="961" operator="containsText" text="erro">
      <formula>NOT(ISERROR(SEARCH("erro",I92)))</formula>
    </cfRule>
    <cfRule type="cellIs" dxfId="938" priority="962" operator="equal">
      <formula>"""erro"""</formula>
    </cfRule>
  </conditionalFormatting>
  <conditionalFormatting sqref="I92">
    <cfRule type="containsText" dxfId="937" priority="959" operator="containsText" text="erro">
      <formula>NOT(ISERROR(SEARCH("erro",I92)))</formula>
    </cfRule>
    <cfRule type="cellIs" dxfId="936" priority="960" operator="equal">
      <formula>"""erro"""</formula>
    </cfRule>
  </conditionalFormatting>
  <conditionalFormatting sqref="I92">
    <cfRule type="containsText" dxfId="935" priority="957" operator="containsText" text="erro">
      <formula>NOT(ISERROR(SEARCH("erro",I92)))</formula>
    </cfRule>
    <cfRule type="cellIs" dxfId="934" priority="958" operator="equal">
      <formula>"""erro"""</formula>
    </cfRule>
  </conditionalFormatting>
  <conditionalFormatting sqref="I92">
    <cfRule type="containsText" dxfId="933" priority="955" operator="containsText" text="erro">
      <formula>NOT(ISERROR(SEARCH("erro",I92)))</formula>
    </cfRule>
    <cfRule type="cellIs" dxfId="932" priority="956" operator="equal">
      <formula>"""erro"""</formula>
    </cfRule>
  </conditionalFormatting>
  <conditionalFormatting sqref="I92">
    <cfRule type="containsText" dxfId="931" priority="953" operator="containsText" text="erro">
      <formula>NOT(ISERROR(SEARCH("erro",I92)))</formula>
    </cfRule>
    <cfRule type="cellIs" dxfId="930" priority="954" operator="equal">
      <formula>"""erro"""</formula>
    </cfRule>
  </conditionalFormatting>
  <conditionalFormatting sqref="I92">
    <cfRule type="containsText" dxfId="929" priority="951" operator="containsText" text="erro">
      <formula>NOT(ISERROR(SEARCH("erro",I92)))</formula>
    </cfRule>
    <cfRule type="cellIs" dxfId="928" priority="952" operator="equal">
      <formula>"""erro"""</formula>
    </cfRule>
  </conditionalFormatting>
  <conditionalFormatting sqref="I92">
    <cfRule type="containsText" dxfId="927" priority="949" operator="containsText" text="erro">
      <formula>NOT(ISERROR(SEARCH("erro",I92)))</formula>
    </cfRule>
    <cfRule type="cellIs" dxfId="926" priority="950" operator="equal">
      <formula>"""erro"""</formula>
    </cfRule>
  </conditionalFormatting>
  <conditionalFormatting sqref="I92">
    <cfRule type="containsText" dxfId="925" priority="947" operator="containsText" text="erro">
      <formula>NOT(ISERROR(SEARCH("erro",I92)))</formula>
    </cfRule>
    <cfRule type="cellIs" dxfId="924" priority="948" operator="equal">
      <formula>"""erro"""</formula>
    </cfRule>
  </conditionalFormatting>
  <conditionalFormatting sqref="I92">
    <cfRule type="containsText" dxfId="923" priority="945" operator="containsText" text="erro">
      <formula>NOT(ISERROR(SEARCH("erro",I92)))</formula>
    </cfRule>
    <cfRule type="cellIs" dxfId="922" priority="946" operator="equal">
      <formula>"""erro"""</formula>
    </cfRule>
  </conditionalFormatting>
  <conditionalFormatting sqref="I92">
    <cfRule type="containsText" dxfId="921" priority="943" operator="containsText" text="erro">
      <formula>NOT(ISERROR(SEARCH("erro",I92)))</formula>
    </cfRule>
    <cfRule type="cellIs" dxfId="920" priority="944" operator="equal">
      <formula>"""erro"""</formula>
    </cfRule>
  </conditionalFormatting>
  <conditionalFormatting sqref="I92">
    <cfRule type="containsText" dxfId="919" priority="941" operator="containsText" text="erro">
      <formula>NOT(ISERROR(SEARCH("erro",I92)))</formula>
    </cfRule>
    <cfRule type="cellIs" dxfId="918" priority="942" operator="equal">
      <formula>"""erro"""</formula>
    </cfRule>
  </conditionalFormatting>
  <conditionalFormatting sqref="I92">
    <cfRule type="containsText" dxfId="917" priority="939" operator="containsText" text="erro">
      <formula>NOT(ISERROR(SEARCH("erro",I92)))</formula>
    </cfRule>
    <cfRule type="cellIs" dxfId="916" priority="940" operator="equal">
      <formula>"""erro"""</formula>
    </cfRule>
  </conditionalFormatting>
  <conditionalFormatting sqref="I92">
    <cfRule type="containsText" dxfId="915" priority="937" operator="containsText" text="erro">
      <formula>NOT(ISERROR(SEARCH("erro",I92)))</formula>
    </cfRule>
    <cfRule type="cellIs" dxfId="914" priority="938" operator="equal">
      <formula>"""erro"""</formula>
    </cfRule>
  </conditionalFormatting>
  <conditionalFormatting sqref="I92">
    <cfRule type="containsText" dxfId="913" priority="935" operator="containsText" text="erro">
      <formula>NOT(ISERROR(SEARCH("erro",I92)))</formula>
    </cfRule>
    <cfRule type="cellIs" dxfId="912" priority="936" operator="equal">
      <formula>"""erro"""</formula>
    </cfRule>
  </conditionalFormatting>
  <conditionalFormatting sqref="I92">
    <cfRule type="containsText" dxfId="911" priority="933" operator="containsText" text="erro">
      <formula>NOT(ISERROR(SEARCH("erro",I92)))</formula>
    </cfRule>
    <cfRule type="cellIs" dxfId="910" priority="934" operator="equal">
      <formula>"""erro"""</formula>
    </cfRule>
  </conditionalFormatting>
  <conditionalFormatting sqref="I92">
    <cfRule type="containsText" dxfId="909" priority="931" operator="containsText" text="erro">
      <formula>NOT(ISERROR(SEARCH("erro",I92)))</formula>
    </cfRule>
    <cfRule type="cellIs" dxfId="908" priority="932" operator="equal">
      <formula>"""erro"""</formula>
    </cfRule>
  </conditionalFormatting>
  <conditionalFormatting sqref="I92">
    <cfRule type="containsText" dxfId="907" priority="929" operator="containsText" text="erro">
      <formula>NOT(ISERROR(SEARCH("erro",I92)))</formula>
    </cfRule>
    <cfRule type="cellIs" dxfId="906" priority="930" operator="equal">
      <formula>"""erro"""</formula>
    </cfRule>
  </conditionalFormatting>
  <conditionalFormatting sqref="I92">
    <cfRule type="containsText" dxfId="905" priority="927" operator="containsText" text="erro">
      <formula>NOT(ISERROR(SEARCH("erro",I92)))</formula>
    </cfRule>
    <cfRule type="cellIs" dxfId="904" priority="928" operator="equal">
      <formula>"""erro"""</formula>
    </cfRule>
  </conditionalFormatting>
  <conditionalFormatting sqref="I92">
    <cfRule type="containsText" dxfId="903" priority="925" operator="containsText" text="erro">
      <formula>NOT(ISERROR(SEARCH("erro",I92)))</formula>
    </cfRule>
    <cfRule type="cellIs" dxfId="902" priority="926" operator="equal">
      <formula>"""erro"""</formula>
    </cfRule>
  </conditionalFormatting>
  <conditionalFormatting sqref="I92">
    <cfRule type="containsText" dxfId="901" priority="923" operator="containsText" text="erro">
      <formula>NOT(ISERROR(SEARCH("erro",I92)))</formula>
    </cfRule>
    <cfRule type="cellIs" dxfId="900" priority="924" operator="equal">
      <formula>"""erro"""</formula>
    </cfRule>
  </conditionalFormatting>
  <conditionalFormatting sqref="I92">
    <cfRule type="containsText" dxfId="899" priority="921" operator="containsText" text="erro">
      <formula>NOT(ISERROR(SEARCH("erro",I92)))</formula>
    </cfRule>
    <cfRule type="cellIs" dxfId="898" priority="922" operator="equal">
      <formula>"""erro"""</formula>
    </cfRule>
  </conditionalFormatting>
  <conditionalFormatting sqref="I92">
    <cfRule type="containsText" dxfId="897" priority="919" operator="containsText" text="erro">
      <formula>NOT(ISERROR(SEARCH("erro",I92)))</formula>
    </cfRule>
    <cfRule type="cellIs" dxfId="896" priority="920" operator="equal">
      <formula>"""erro"""</formula>
    </cfRule>
  </conditionalFormatting>
  <conditionalFormatting sqref="I92">
    <cfRule type="containsText" dxfId="895" priority="917" operator="containsText" text="erro">
      <formula>NOT(ISERROR(SEARCH("erro",I92)))</formula>
    </cfRule>
    <cfRule type="cellIs" dxfId="894" priority="918" operator="equal">
      <formula>"""erro"""</formula>
    </cfRule>
  </conditionalFormatting>
  <conditionalFormatting sqref="I92">
    <cfRule type="containsText" dxfId="893" priority="915" operator="containsText" text="erro">
      <formula>NOT(ISERROR(SEARCH("erro",I92)))</formula>
    </cfRule>
    <cfRule type="cellIs" dxfId="892" priority="916" operator="equal">
      <formula>"""erro"""</formula>
    </cfRule>
  </conditionalFormatting>
  <conditionalFormatting sqref="I92">
    <cfRule type="containsText" dxfId="891" priority="913" operator="containsText" text="erro">
      <formula>NOT(ISERROR(SEARCH("erro",I92)))</formula>
    </cfRule>
    <cfRule type="cellIs" dxfId="890" priority="914" operator="equal">
      <formula>"""erro"""</formula>
    </cfRule>
  </conditionalFormatting>
  <conditionalFormatting sqref="I92">
    <cfRule type="containsText" dxfId="889" priority="911" operator="containsText" text="erro">
      <formula>NOT(ISERROR(SEARCH("erro",I92)))</formula>
    </cfRule>
    <cfRule type="cellIs" dxfId="888" priority="912" operator="equal">
      <formula>"""erro"""</formula>
    </cfRule>
  </conditionalFormatting>
  <conditionalFormatting sqref="I83">
    <cfRule type="containsText" dxfId="887" priority="909" operator="containsText" text="erro">
      <formula>NOT(ISERROR(SEARCH("erro",I83)))</formula>
    </cfRule>
    <cfRule type="cellIs" dxfId="886" priority="910" operator="equal">
      <formula>"""erro"""</formula>
    </cfRule>
  </conditionalFormatting>
  <conditionalFormatting sqref="I85">
    <cfRule type="containsText" dxfId="885" priority="907" operator="containsText" text="erro">
      <formula>NOT(ISERROR(SEARCH("erro",I85)))</formula>
    </cfRule>
    <cfRule type="cellIs" dxfId="884" priority="908" operator="equal">
      <formula>"""erro"""</formula>
    </cfRule>
  </conditionalFormatting>
  <conditionalFormatting sqref="I86">
    <cfRule type="containsText" dxfId="883" priority="905" operator="containsText" text="erro">
      <formula>NOT(ISERROR(SEARCH("erro",I86)))</formula>
    </cfRule>
    <cfRule type="cellIs" dxfId="882" priority="906" operator="equal">
      <formula>"""erro"""</formula>
    </cfRule>
  </conditionalFormatting>
  <conditionalFormatting sqref="I87">
    <cfRule type="containsText" dxfId="881" priority="903" operator="containsText" text="erro">
      <formula>NOT(ISERROR(SEARCH("erro",I87)))</formula>
    </cfRule>
    <cfRule type="cellIs" dxfId="880" priority="904" operator="equal">
      <formula>"""erro"""</formula>
    </cfRule>
  </conditionalFormatting>
  <conditionalFormatting sqref="I88">
    <cfRule type="containsText" dxfId="879" priority="901" operator="containsText" text="erro">
      <formula>NOT(ISERROR(SEARCH("erro",I88)))</formula>
    </cfRule>
    <cfRule type="cellIs" dxfId="878" priority="902" operator="equal">
      <formula>"""erro"""</formula>
    </cfRule>
  </conditionalFormatting>
  <conditionalFormatting sqref="I89">
    <cfRule type="containsText" dxfId="877" priority="899" operator="containsText" text="erro">
      <formula>NOT(ISERROR(SEARCH("erro",I89)))</formula>
    </cfRule>
    <cfRule type="cellIs" dxfId="876" priority="900" operator="equal">
      <formula>"""erro"""</formula>
    </cfRule>
  </conditionalFormatting>
  <conditionalFormatting sqref="I90">
    <cfRule type="containsText" dxfId="875" priority="897" operator="containsText" text="erro">
      <formula>NOT(ISERROR(SEARCH("erro",I90)))</formula>
    </cfRule>
    <cfRule type="cellIs" dxfId="874" priority="898" operator="equal">
      <formula>"""erro"""</formula>
    </cfRule>
  </conditionalFormatting>
  <conditionalFormatting sqref="I91">
    <cfRule type="containsText" dxfId="873" priority="895" operator="containsText" text="erro">
      <formula>NOT(ISERROR(SEARCH("erro",I91)))</formula>
    </cfRule>
    <cfRule type="cellIs" dxfId="872" priority="896" operator="equal">
      <formula>"""erro"""</formula>
    </cfRule>
  </conditionalFormatting>
  <conditionalFormatting sqref="I92">
    <cfRule type="containsText" dxfId="871" priority="893" operator="containsText" text="erro">
      <formula>NOT(ISERROR(SEARCH("erro",I92)))</formula>
    </cfRule>
    <cfRule type="cellIs" dxfId="870" priority="894" operator="equal">
      <formula>"""erro"""</formula>
    </cfRule>
  </conditionalFormatting>
  <conditionalFormatting sqref="I93">
    <cfRule type="containsText" dxfId="869" priority="891" operator="containsText" text="erro">
      <formula>NOT(ISERROR(SEARCH("erro",I93)))</formula>
    </cfRule>
    <cfRule type="cellIs" dxfId="868" priority="892" operator="equal">
      <formula>"""erro"""</formula>
    </cfRule>
  </conditionalFormatting>
  <conditionalFormatting sqref="I71">
    <cfRule type="containsText" dxfId="867" priority="889" operator="containsText" text="erro">
      <formula>NOT(ISERROR(SEARCH("erro",I71)))</formula>
    </cfRule>
    <cfRule type="cellIs" dxfId="866" priority="890" operator="equal">
      <formula>"""erro"""</formula>
    </cfRule>
  </conditionalFormatting>
  <conditionalFormatting sqref="I71">
    <cfRule type="containsText" dxfId="865" priority="887" operator="containsText" text="erro">
      <formula>NOT(ISERROR(SEARCH("erro",I71)))</formula>
    </cfRule>
    <cfRule type="cellIs" dxfId="864" priority="888" operator="equal">
      <formula>"""erro"""</formula>
    </cfRule>
  </conditionalFormatting>
  <conditionalFormatting sqref="I71">
    <cfRule type="containsText" dxfId="863" priority="885" operator="containsText" text="erro">
      <formula>NOT(ISERROR(SEARCH("erro",I71)))</formula>
    </cfRule>
    <cfRule type="cellIs" dxfId="862" priority="886" operator="equal">
      <formula>"""erro"""</formula>
    </cfRule>
  </conditionalFormatting>
  <conditionalFormatting sqref="I71">
    <cfRule type="containsText" dxfId="861" priority="883" operator="containsText" text="erro">
      <formula>NOT(ISERROR(SEARCH("erro",I71)))</formula>
    </cfRule>
    <cfRule type="cellIs" dxfId="860" priority="884" operator="equal">
      <formula>"""erro"""</formula>
    </cfRule>
  </conditionalFormatting>
  <conditionalFormatting sqref="I71">
    <cfRule type="containsText" dxfId="859" priority="881" operator="containsText" text="erro">
      <formula>NOT(ISERROR(SEARCH("erro",I71)))</formula>
    </cfRule>
    <cfRule type="cellIs" dxfId="858" priority="882" operator="equal">
      <formula>"""erro"""</formula>
    </cfRule>
  </conditionalFormatting>
  <conditionalFormatting sqref="I71">
    <cfRule type="containsText" dxfId="857" priority="879" operator="containsText" text="erro">
      <formula>NOT(ISERROR(SEARCH("erro",I71)))</formula>
    </cfRule>
    <cfRule type="cellIs" dxfId="856" priority="880" operator="equal">
      <formula>"""erro"""</formula>
    </cfRule>
  </conditionalFormatting>
  <conditionalFormatting sqref="I71">
    <cfRule type="containsText" dxfId="855" priority="877" operator="containsText" text="erro">
      <formula>NOT(ISERROR(SEARCH("erro",I71)))</formula>
    </cfRule>
    <cfRule type="cellIs" dxfId="854" priority="878" operator="equal">
      <formula>"""erro"""</formula>
    </cfRule>
  </conditionalFormatting>
  <conditionalFormatting sqref="I71">
    <cfRule type="containsText" dxfId="853" priority="875" operator="containsText" text="erro">
      <formula>NOT(ISERROR(SEARCH("erro",I71)))</formula>
    </cfRule>
    <cfRule type="cellIs" dxfId="852" priority="876" operator="equal">
      <formula>"""erro"""</formula>
    </cfRule>
  </conditionalFormatting>
  <conditionalFormatting sqref="I72">
    <cfRule type="containsText" dxfId="851" priority="873" operator="containsText" text="erro">
      <formula>NOT(ISERROR(SEARCH("erro",I72)))</formula>
    </cfRule>
    <cfRule type="cellIs" dxfId="850" priority="874" operator="equal">
      <formula>"""erro"""</formula>
    </cfRule>
  </conditionalFormatting>
  <conditionalFormatting sqref="I72">
    <cfRule type="containsText" dxfId="849" priority="871" operator="containsText" text="erro">
      <formula>NOT(ISERROR(SEARCH("erro",I72)))</formula>
    </cfRule>
    <cfRule type="cellIs" dxfId="848" priority="872" operator="equal">
      <formula>"""erro"""</formula>
    </cfRule>
  </conditionalFormatting>
  <conditionalFormatting sqref="I72">
    <cfRule type="containsText" dxfId="847" priority="869" operator="containsText" text="erro">
      <formula>NOT(ISERROR(SEARCH("erro",I72)))</formula>
    </cfRule>
    <cfRule type="cellIs" dxfId="846" priority="870" operator="equal">
      <formula>"""erro"""</formula>
    </cfRule>
  </conditionalFormatting>
  <conditionalFormatting sqref="I72">
    <cfRule type="containsText" dxfId="845" priority="867" operator="containsText" text="erro">
      <formula>NOT(ISERROR(SEARCH("erro",I72)))</formula>
    </cfRule>
    <cfRule type="cellIs" dxfId="844" priority="868" operator="equal">
      <formula>"""erro"""</formula>
    </cfRule>
  </conditionalFormatting>
  <conditionalFormatting sqref="I72">
    <cfRule type="containsText" dxfId="843" priority="865" operator="containsText" text="erro">
      <formula>NOT(ISERROR(SEARCH("erro",I72)))</formula>
    </cfRule>
    <cfRule type="cellIs" dxfId="842" priority="866" operator="equal">
      <formula>"""erro"""</formula>
    </cfRule>
  </conditionalFormatting>
  <conditionalFormatting sqref="I72">
    <cfRule type="containsText" dxfId="841" priority="863" operator="containsText" text="erro">
      <formula>NOT(ISERROR(SEARCH("erro",I72)))</formula>
    </cfRule>
    <cfRule type="cellIs" dxfId="840" priority="864" operator="equal">
      <formula>"""erro"""</formula>
    </cfRule>
  </conditionalFormatting>
  <conditionalFormatting sqref="I72">
    <cfRule type="containsText" dxfId="839" priority="861" operator="containsText" text="erro">
      <formula>NOT(ISERROR(SEARCH("erro",I72)))</formula>
    </cfRule>
    <cfRule type="cellIs" dxfId="838" priority="862" operator="equal">
      <formula>"""erro"""</formula>
    </cfRule>
  </conditionalFormatting>
  <conditionalFormatting sqref="I72">
    <cfRule type="containsText" dxfId="837" priority="859" operator="containsText" text="erro">
      <formula>NOT(ISERROR(SEARCH("erro",I72)))</formula>
    </cfRule>
    <cfRule type="cellIs" dxfId="836" priority="860" operator="equal">
      <formula>"""erro"""</formula>
    </cfRule>
  </conditionalFormatting>
  <conditionalFormatting sqref="I73">
    <cfRule type="containsText" dxfId="835" priority="857" operator="containsText" text="erro">
      <formula>NOT(ISERROR(SEARCH("erro",I73)))</formula>
    </cfRule>
    <cfRule type="cellIs" dxfId="834" priority="858" operator="equal">
      <formula>"""erro"""</formula>
    </cfRule>
  </conditionalFormatting>
  <conditionalFormatting sqref="I73">
    <cfRule type="containsText" dxfId="833" priority="855" operator="containsText" text="erro">
      <formula>NOT(ISERROR(SEARCH("erro",I73)))</formula>
    </cfRule>
    <cfRule type="cellIs" dxfId="832" priority="856" operator="equal">
      <formula>"""erro"""</formula>
    </cfRule>
  </conditionalFormatting>
  <conditionalFormatting sqref="I73">
    <cfRule type="containsText" dxfId="831" priority="853" operator="containsText" text="erro">
      <formula>NOT(ISERROR(SEARCH("erro",I73)))</formula>
    </cfRule>
    <cfRule type="cellIs" dxfId="830" priority="854" operator="equal">
      <formula>"""erro"""</formula>
    </cfRule>
  </conditionalFormatting>
  <conditionalFormatting sqref="I73">
    <cfRule type="containsText" dxfId="829" priority="851" operator="containsText" text="erro">
      <formula>NOT(ISERROR(SEARCH("erro",I73)))</formula>
    </cfRule>
    <cfRule type="cellIs" dxfId="828" priority="852" operator="equal">
      <formula>"""erro"""</formula>
    </cfRule>
  </conditionalFormatting>
  <conditionalFormatting sqref="I73">
    <cfRule type="containsText" dxfId="827" priority="849" operator="containsText" text="erro">
      <formula>NOT(ISERROR(SEARCH("erro",I73)))</formula>
    </cfRule>
    <cfRule type="cellIs" dxfId="826" priority="850" operator="equal">
      <formula>"""erro"""</formula>
    </cfRule>
  </conditionalFormatting>
  <conditionalFormatting sqref="I73">
    <cfRule type="containsText" dxfId="825" priority="847" operator="containsText" text="erro">
      <formula>NOT(ISERROR(SEARCH("erro",I73)))</formula>
    </cfRule>
    <cfRule type="cellIs" dxfId="824" priority="848" operator="equal">
      <formula>"""erro"""</formula>
    </cfRule>
  </conditionalFormatting>
  <conditionalFormatting sqref="I73">
    <cfRule type="containsText" dxfId="823" priority="845" operator="containsText" text="erro">
      <formula>NOT(ISERROR(SEARCH("erro",I73)))</formula>
    </cfRule>
    <cfRule type="cellIs" dxfId="822" priority="846" operator="equal">
      <formula>"""erro"""</formula>
    </cfRule>
  </conditionalFormatting>
  <conditionalFormatting sqref="I73">
    <cfRule type="containsText" dxfId="821" priority="843" operator="containsText" text="erro">
      <formula>NOT(ISERROR(SEARCH("erro",I73)))</formula>
    </cfRule>
    <cfRule type="cellIs" dxfId="820" priority="844" operator="equal">
      <formula>"""erro"""</formula>
    </cfRule>
  </conditionalFormatting>
  <conditionalFormatting sqref="I75">
    <cfRule type="containsText" dxfId="819" priority="841" operator="containsText" text="erro">
      <formula>NOT(ISERROR(SEARCH("erro",I75)))</formula>
    </cfRule>
    <cfRule type="cellIs" dxfId="818" priority="842" operator="equal">
      <formula>"""erro"""</formula>
    </cfRule>
  </conditionalFormatting>
  <conditionalFormatting sqref="I75">
    <cfRule type="containsText" dxfId="817" priority="839" operator="containsText" text="erro">
      <formula>NOT(ISERROR(SEARCH("erro",I75)))</formula>
    </cfRule>
    <cfRule type="cellIs" dxfId="816" priority="840" operator="equal">
      <formula>"""erro"""</formula>
    </cfRule>
  </conditionalFormatting>
  <conditionalFormatting sqref="I75">
    <cfRule type="containsText" dxfId="815" priority="837" operator="containsText" text="erro">
      <formula>NOT(ISERROR(SEARCH("erro",I75)))</formula>
    </cfRule>
    <cfRule type="cellIs" dxfId="814" priority="838" operator="equal">
      <formula>"""erro"""</formula>
    </cfRule>
  </conditionalFormatting>
  <conditionalFormatting sqref="I75">
    <cfRule type="containsText" dxfId="813" priority="835" operator="containsText" text="erro">
      <formula>NOT(ISERROR(SEARCH("erro",I75)))</formula>
    </cfRule>
    <cfRule type="cellIs" dxfId="812" priority="836" operator="equal">
      <formula>"""erro"""</formula>
    </cfRule>
  </conditionalFormatting>
  <conditionalFormatting sqref="I75">
    <cfRule type="containsText" dxfId="811" priority="833" operator="containsText" text="erro">
      <formula>NOT(ISERROR(SEARCH("erro",I75)))</formula>
    </cfRule>
    <cfRule type="cellIs" dxfId="810" priority="834" operator="equal">
      <formula>"""erro"""</formula>
    </cfRule>
  </conditionalFormatting>
  <conditionalFormatting sqref="I75">
    <cfRule type="containsText" dxfId="809" priority="831" operator="containsText" text="erro">
      <formula>NOT(ISERROR(SEARCH("erro",I75)))</formula>
    </cfRule>
    <cfRule type="cellIs" dxfId="808" priority="832" operator="equal">
      <formula>"""erro"""</formula>
    </cfRule>
  </conditionalFormatting>
  <conditionalFormatting sqref="I75">
    <cfRule type="containsText" dxfId="807" priority="829" operator="containsText" text="erro">
      <formula>NOT(ISERROR(SEARCH("erro",I75)))</formula>
    </cfRule>
    <cfRule type="cellIs" dxfId="806" priority="830" operator="equal">
      <formula>"""erro"""</formula>
    </cfRule>
  </conditionalFormatting>
  <conditionalFormatting sqref="I75">
    <cfRule type="containsText" dxfId="805" priority="827" operator="containsText" text="erro">
      <formula>NOT(ISERROR(SEARCH("erro",I75)))</formula>
    </cfRule>
    <cfRule type="cellIs" dxfId="804" priority="828" operator="equal">
      <formula>"""erro"""</formula>
    </cfRule>
  </conditionalFormatting>
  <conditionalFormatting sqref="I76">
    <cfRule type="containsText" dxfId="803" priority="825" operator="containsText" text="erro">
      <formula>NOT(ISERROR(SEARCH("erro",I76)))</formula>
    </cfRule>
    <cfRule type="cellIs" dxfId="802" priority="826" operator="equal">
      <formula>"""erro"""</formula>
    </cfRule>
  </conditionalFormatting>
  <conditionalFormatting sqref="I76">
    <cfRule type="containsText" dxfId="801" priority="823" operator="containsText" text="erro">
      <formula>NOT(ISERROR(SEARCH("erro",I76)))</formula>
    </cfRule>
    <cfRule type="cellIs" dxfId="800" priority="824" operator="equal">
      <formula>"""erro"""</formula>
    </cfRule>
  </conditionalFormatting>
  <conditionalFormatting sqref="I76">
    <cfRule type="containsText" dxfId="799" priority="821" operator="containsText" text="erro">
      <formula>NOT(ISERROR(SEARCH("erro",I76)))</formula>
    </cfRule>
    <cfRule type="cellIs" dxfId="798" priority="822" operator="equal">
      <formula>"""erro"""</formula>
    </cfRule>
  </conditionalFormatting>
  <conditionalFormatting sqref="I76">
    <cfRule type="containsText" dxfId="797" priority="819" operator="containsText" text="erro">
      <formula>NOT(ISERROR(SEARCH("erro",I76)))</formula>
    </cfRule>
    <cfRule type="cellIs" dxfId="796" priority="820" operator="equal">
      <formula>"""erro"""</formula>
    </cfRule>
  </conditionalFormatting>
  <conditionalFormatting sqref="I76">
    <cfRule type="containsText" dxfId="795" priority="817" operator="containsText" text="erro">
      <formula>NOT(ISERROR(SEARCH("erro",I76)))</formula>
    </cfRule>
    <cfRule type="cellIs" dxfId="794" priority="818" operator="equal">
      <formula>"""erro"""</formula>
    </cfRule>
  </conditionalFormatting>
  <conditionalFormatting sqref="I76">
    <cfRule type="containsText" dxfId="793" priority="815" operator="containsText" text="erro">
      <formula>NOT(ISERROR(SEARCH("erro",I76)))</formula>
    </cfRule>
    <cfRule type="cellIs" dxfId="792" priority="816" operator="equal">
      <formula>"""erro"""</formula>
    </cfRule>
  </conditionalFormatting>
  <conditionalFormatting sqref="I76">
    <cfRule type="containsText" dxfId="791" priority="813" operator="containsText" text="erro">
      <formula>NOT(ISERROR(SEARCH("erro",I76)))</formula>
    </cfRule>
    <cfRule type="cellIs" dxfId="790" priority="814" operator="equal">
      <formula>"""erro"""</formula>
    </cfRule>
  </conditionalFormatting>
  <conditionalFormatting sqref="I76">
    <cfRule type="containsText" dxfId="789" priority="811" operator="containsText" text="erro">
      <formula>NOT(ISERROR(SEARCH("erro",I76)))</formula>
    </cfRule>
    <cfRule type="cellIs" dxfId="788" priority="812" operator="equal">
      <formula>"""erro"""</formula>
    </cfRule>
  </conditionalFormatting>
  <conditionalFormatting sqref="I77">
    <cfRule type="containsText" dxfId="787" priority="809" operator="containsText" text="erro">
      <formula>NOT(ISERROR(SEARCH("erro",I77)))</formula>
    </cfRule>
    <cfRule type="cellIs" dxfId="786" priority="810" operator="equal">
      <formula>"""erro"""</formula>
    </cfRule>
  </conditionalFormatting>
  <conditionalFormatting sqref="I77">
    <cfRule type="containsText" dxfId="785" priority="807" operator="containsText" text="erro">
      <formula>NOT(ISERROR(SEARCH("erro",I77)))</formula>
    </cfRule>
    <cfRule type="cellIs" dxfId="784" priority="808" operator="equal">
      <formula>"""erro"""</formula>
    </cfRule>
  </conditionalFormatting>
  <conditionalFormatting sqref="I77">
    <cfRule type="containsText" dxfId="783" priority="805" operator="containsText" text="erro">
      <formula>NOT(ISERROR(SEARCH("erro",I77)))</formula>
    </cfRule>
    <cfRule type="cellIs" dxfId="782" priority="806" operator="equal">
      <formula>"""erro"""</formula>
    </cfRule>
  </conditionalFormatting>
  <conditionalFormatting sqref="I77">
    <cfRule type="containsText" dxfId="781" priority="803" operator="containsText" text="erro">
      <formula>NOT(ISERROR(SEARCH("erro",I77)))</formula>
    </cfRule>
    <cfRule type="cellIs" dxfId="780" priority="804" operator="equal">
      <formula>"""erro"""</formula>
    </cfRule>
  </conditionalFormatting>
  <conditionalFormatting sqref="I77">
    <cfRule type="containsText" dxfId="779" priority="801" operator="containsText" text="erro">
      <formula>NOT(ISERROR(SEARCH("erro",I77)))</formula>
    </cfRule>
    <cfRule type="cellIs" dxfId="778" priority="802" operator="equal">
      <formula>"""erro"""</formula>
    </cfRule>
  </conditionalFormatting>
  <conditionalFormatting sqref="I77">
    <cfRule type="containsText" dxfId="777" priority="799" operator="containsText" text="erro">
      <formula>NOT(ISERROR(SEARCH("erro",I77)))</formula>
    </cfRule>
    <cfRule type="cellIs" dxfId="776" priority="800" operator="equal">
      <formula>"""erro"""</formula>
    </cfRule>
  </conditionalFormatting>
  <conditionalFormatting sqref="I77">
    <cfRule type="containsText" dxfId="775" priority="797" operator="containsText" text="erro">
      <formula>NOT(ISERROR(SEARCH("erro",I77)))</formula>
    </cfRule>
    <cfRule type="cellIs" dxfId="774" priority="798" operator="equal">
      <formula>"""erro"""</formula>
    </cfRule>
  </conditionalFormatting>
  <conditionalFormatting sqref="I77">
    <cfRule type="containsText" dxfId="773" priority="795" operator="containsText" text="erro">
      <formula>NOT(ISERROR(SEARCH("erro",I77)))</formula>
    </cfRule>
    <cfRule type="cellIs" dxfId="772" priority="796" operator="equal">
      <formula>"""erro"""</formula>
    </cfRule>
  </conditionalFormatting>
  <conditionalFormatting sqref="I78">
    <cfRule type="containsText" dxfId="771" priority="793" operator="containsText" text="erro">
      <formula>NOT(ISERROR(SEARCH("erro",I78)))</formula>
    </cfRule>
    <cfRule type="cellIs" dxfId="770" priority="794" operator="equal">
      <formula>"""erro"""</formula>
    </cfRule>
  </conditionalFormatting>
  <conditionalFormatting sqref="I78">
    <cfRule type="containsText" dxfId="769" priority="791" operator="containsText" text="erro">
      <formula>NOT(ISERROR(SEARCH("erro",I78)))</formula>
    </cfRule>
    <cfRule type="cellIs" dxfId="768" priority="792" operator="equal">
      <formula>"""erro"""</formula>
    </cfRule>
  </conditionalFormatting>
  <conditionalFormatting sqref="I78">
    <cfRule type="containsText" dxfId="767" priority="789" operator="containsText" text="erro">
      <formula>NOT(ISERROR(SEARCH("erro",I78)))</formula>
    </cfRule>
    <cfRule type="cellIs" dxfId="766" priority="790" operator="equal">
      <formula>"""erro"""</formula>
    </cfRule>
  </conditionalFormatting>
  <conditionalFormatting sqref="I78">
    <cfRule type="containsText" dxfId="765" priority="787" operator="containsText" text="erro">
      <formula>NOT(ISERROR(SEARCH("erro",I78)))</formula>
    </cfRule>
    <cfRule type="cellIs" dxfId="764" priority="788" operator="equal">
      <formula>"""erro"""</formula>
    </cfRule>
  </conditionalFormatting>
  <conditionalFormatting sqref="I78">
    <cfRule type="containsText" dxfId="763" priority="785" operator="containsText" text="erro">
      <formula>NOT(ISERROR(SEARCH("erro",I78)))</formula>
    </cfRule>
    <cfRule type="cellIs" dxfId="762" priority="786" operator="equal">
      <formula>"""erro"""</formula>
    </cfRule>
  </conditionalFormatting>
  <conditionalFormatting sqref="I78">
    <cfRule type="containsText" dxfId="761" priority="783" operator="containsText" text="erro">
      <formula>NOT(ISERROR(SEARCH("erro",I78)))</formula>
    </cfRule>
    <cfRule type="cellIs" dxfId="760" priority="784" operator="equal">
      <formula>"""erro"""</formula>
    </cfRule>
  </conditionalFormatting>
  <conditionalFormatting sqref="I78">
    <cfRule type="containsText" dxfId="759" priority="781" operator="containsText" text="erro">
      <formula>NOT(ISERROR(SEARCH("erro",I78)))</formula>
    </cfRule>
    <cfRule type="cellIs" dxfId="758" priority="782" operator="equal">
      <formula>"""erro"""</formula>
    </cfRule>
  </conditionalFormatting>
  <conditionalFormatting sqref="I78">
    <cfRule type="containsText" dxfId="757" priority="779" operator="containsText" text="erro">
      <formula>NOT(ISERROR(SEARCH("erro",I78)))</formula>
    </cfRule>
    <cfRule type="cellIs" dxfId="756" priority="780" operator="equal">
      <formula>"""erro"""</formula>
    </cfRule>
  </conditionalFormatting>
  <conditionalFormatting sqref="I80">
    <cfRule type="containsText" dxfId="755" priority="777" operator="containsText" text="erro">
      <formula>NOT(ISERROR(SEARCH("erro",I80)))</formula>
    </cfRule>
    <cfRule type="cellIs" dxfId="754" priority="778" operator="equal">
      <formula>"""erro"""</formula>
    </cfRule>
  </conditionalFormatting>
  <conditionalFormatting sqref="I80">
    <cfRule type="containsText" dxfId="753" priority="775" operator="containsText" text="erro">
      <formula>NOT(ISERROR(SEARCH("erro",I80)))</formula>
    </cfRule>
    <cfRule type="cellIs" dxfId="752" priority="776" operator="equal">
      <formula>"""erro"""</formula>
    </cfRule>
  </conditionalFormatting>
  <conditionalFormatting sqref="I80">
    <cfRule type="containsText" dxfId="751" priority="773" operator="containsText" text="erro">
      <formula>NOT(ISERROR(SEARCH("erro",I80)))</formula>
    </cfRule>
    <cfRule type="cellIs" dxfId="750" priority="774" operator="equal">
      <formula>"""erro"""</formula>
    </cfRule>
  </conditionalFormatting>
  <conditionalFormatting sqref="I80">
    <cfRule type="containsText" dxfId="749" priority="771" operator="containsText" text="erro">
      <formula>NOT(ISERROR(SEARCH("erro",I80)))</formula>
    </cfRule>
    <cfRule type="cellIs" dxfId="748" priority="772" operator="equal">
      <formula>"""erro"""</formula>
    </cfRule>
  </conditionalFormatting>
  <conditionalFormatting sqref="I80">
    <cfRule type="containsText" dxfId="747" priority="769" operator="containsText" text="erro">
      <formula>NOT(ISERROR(SEARCH("erro",I80)))</formula>
    </cfRule>
    <cfRule type="cellIs" dxfId="746" priority="770" operator="equal">
      <formula>"""erro"""</formula>
    </cfRule>
  </conditionalFormatting>
  <conditionalFormatting sqref="I80">
    <cfRule type="containsText" dxfId="745" priority="767" operator="containsText" text="erro">
      <formula>NOT(ISERROR(SEARCH("erro",I80)))</formula>
    </cfRule>
    <cfRule type="cellIs" dxfId="744" priority="768" operator="equal">
      <formula>"""erro"""</formula>
    </cfRule>
  </conditionalFormatting>
  <conditionalFormatting sqref="I80">
    <cfRule type="containsText" dxfId="743" priority="765" operator="containsText" text="erro">
      <formula>NOT(ISERROR(SEARCH("erro",I80)))</formula>
    </cfRule>
    <cfRule type="cellIs" dxfId="742" priority="766" operator="equal">
      <formula>"""erro"""</formula>
    </cfRule>
  </conditionalFormatting>
  <conditionalFormatting sqref="I80">
    <cfRule type="containsText" dxfId="741" priority="763" operator="containsText" text="erro">
      <formula>NOT(ISERROR(SEARCH("erro",I80)))</formula>
    </cfRule>
    <cfRule type="cellIs" dxfId="740" priority="764" operator="equal">
      <formula>"""erro"""</formula>
    </cfRule>
  </conditionalFormatting>
  <conditionalFormatting sqref="I81">
    <cfRule type="containsText" dxfId="739" priority="761" operator="containsText" text="erro">
      <formula>NOT(ISERROR(SEARCH("erro",I81)))</formula>
    </cfRule>
    <cfRule type="cellIs" dxfId="738" priority="762" operator="equal">
      <formula>"""erro"""</formula>
    </cfRule>
  </conditionalFormatting>
  <conditionalFormatting sqref="I81">
    <cfRule type="containsText" dxfId="737" priority="759" operator="containsText" text="erro">
      <formula>NOT(ISERROR(SEARCH("erro",I81)))</formula>
    </cfRule>
    <cfRule type="cellIs" dxfId="736" priority="760" operator="equal">
      <formula>"""erro"""</formula>
    </cfRule>
  </conditionalFormatting>
  <conditionalFormatting sqref="I81">
    <cfRule type="containsText" dxfId="735" priority="757" operator="containsText" text="erro">
      <formula>NOT(ISERROR(SEARCH("erro",I81)))</formula>
    </cfRule>
    <cfRule type="cellIs" dxfId="734" priority="758" operator="equal">
      <formula>"""erro"""</formula>
    </cfRule>
  </conditionalFormatting>
  <conditionalFormatting sqref="I81">
    <cfRule type="containsText" dxfId="733" priority="755" operator="containsText" text="erro">
      <formula>NOT(ISERROR(SEARCH("erro",I81)))</formula>
    </cfRule>
    <cfRule type="cellIs" dxfId="732" priority="756" operator="equal">
      <formula>"""erro"""</formula>
    </cfRule>
  </conditionalFormatting>
  <conditionalFormatting sqref="I81">
    <cfRule type="containsText" dxfId="731" priority="753" operator="containsText" text="erro">
      <formula>NOT(ISERROR(SEARCH("erro",I81)))</formula>
    </cfRule>
    <cfRule type="cellIs" dxfId="730" priority="754" operator="equal">
      <formula>"""erro"""</formula>
    </cfRule>
  </conditionalFormatting>
  <conditionalFormatting sqref="I81">
    <cfRule type="containsText" dxfId="729" priority="751" operator="containsText" text="erro">
      <formula>NOT(ISERROR(SEARCH("erro",I81)))</formula>
    </cfRule>
    <cfRule type="cellIs" dxfId="728" priority="752" operator="equal">
      <formula>"""erro"""</formula>
    </cfRule>
  </conditionalFormatting>
  <conditionalFormatting sqref="I81">
    <cfRule type="containsText" dxfId="727" priority="749" operator="containsText" text="erro">
      <formula>NOT(ISERROR(SEARCH("erro",I81)))</formula>
    </cfRule>
    <cfRule type="cellIs" dxfId="726" priority="750" operator="equal">
      <formula>"""erro"""</formula>
    </cfRule>
  </conditionalFormatting>
  <conditionalFormatting sqref="I81">
    <cfRule type="containsText" dxfId="725" priority="747" operator="containsText" text="erro">
      <formula>NOT(ISERROR(SEARCH("erro",I81)))</formula>
    </cfRule>
    <cfRule type="cellIs" dxfId="724" priority="748" operator="equal">
      <formula>"""erro"""</formula>
    </cfRule>
  </conditionalFormatting>
  <conditionalFormatting sqref="I82">
    <cfRule type="containsText" dxfId="723" priority="745" operator="containsText" text="erro">
      <formula>NOT(ISERROR(SEARCH("erro",I82)))</formula>
    </cfRule>
    <cfRule type="cellIs" dxfId="722" priority="746" operator="equal">
      <formula>"""erro"""</formula>
    </cfRule>
  </conditionalFormatting>
  <conditionalFormatting sqref="I82">
    <cfRule type="containsText" dxfId="721" priority="743" operator="containsText" text="erro">
      <formula>NOT(ISERROR(SEARCH("erro",I82)))</formula>
    </cfRule>
    <cfRule type="cellIs" dxfId="720" priority="744" operator="equal">
      <formula>"""erro"""</formula>
    </cfRule>
  </conditionalFormatting>
  <conditionalFormatting sqref="I82">
    <cfRule type="containsText" dxfId="719" priority="741" operator="containsText" text="erro">
      <formula>NOT(ISERROR(SEARCH("erro",I82)))</formula>
    </cfRule>
    <cfRule type="cellIs" dxfId="718" priority="742" operator="equal">
      <formula>"""erro"""</formula>
    </cfRule>
  </conditionalFormatting>
  <conditionalFormatting sqref="I82">
    <cfRule type="containsText" dxfId="717" priority="739" operator="containsText" text="erro">
      <formula>NOT(ISERROR(SEARCH("erro",I82)))</formula>
    </cfRule>
    <cfRule type="cellIs" dxfId="716" priority="740" operator="equal">
      <formula>"""erro"""</formula>
    </cfRule>
  </conditionalFormatting>
  <conditionalFormatting sqref="I82">
    <cfRule type="containsText" dxfId="715" priority="737" operator="containsText" text="erro">
      <formula>NOT(ISERROR(SEARCH("erro",I82)))</formula>
    </cfRule>
    <cfRule type="cellIs" dxfId="714" priority="738" operator="equal">
      <formula>"""erro"""</formula>
    </cfRule>
  </conditionalFormatting>
  <conditionalFormatting sqref="I82">
    <cfRule type="containsText" dxfId="713" priority="735" operator="containsText" text="erro">
      <formula>NOT(ISERROR(SEARCH("erro",I82)))</formula>
    </cfRule>
    <cfRule type="cellIs" dxfId="712" priority="736" operator="equal">
      <formula>"""erro"""</formula>
    </cfRule>
  </conditionalFormatting>
  <conditionalFormatting sqref="I82">
    <cfRule type="containsText" dxfId="711" priority="733" operator="containsText" text="erro">
      <formula>NOT(ISERROR(SEARCH("erro",I82)))</formula>
    </cfRule>
    <cfRule type="cellIs" dxfId="710" priority="734" operator="equal">
      <formula>"""erro"""</formula>
    </cfRule>
  </conditionalFormatting>
  <conditionalFormatting sqref="I82">
    <cfRule type="containsText" dxfId="709" priority="731" operator="containsText" text="erro">
      <formula>NOT(ISERROR(SEARCH("erro",I82)))</formula>
    </cfRule>
    <cfRule type="cellIs" dxfId="708" priority="732" operator="equal">
      <formula>"""erro"""</formula>
    </cfRule>
  </conditionalFormatting>
  <conditionalFormatting sqref="I83">
    <cfRule type="containsText" dxfId="707" priority="729" operator="containsText" text="erro">
      <formula>NOT(ISERROR(SEARCH("erro",I83)))</formula>
    </cfRule>
    <cfRule type="cellIs" dxfId="706" priority="730" operator="equal">
      <formula>"""erro"""</formula>
    </cfRule>
  </conditionalFormatting>
  <conditionalFormatting sqref="I83">
    <cfRule type="containsText" dxfId="705" priority="727" operator="containsText" text="erro">
      <formula>NOT(ISERROR(SEARCH("erro",I83)))</formula>
    </cfRule>
    <cfRule type="cellIs" dxfId="704" priority="728" operator="equal">
      <formula>"""erro"""</formula>
    </cfRule>
  </conditionalFormatting>
  <conditionalFormatting sqref="I83">
    <cfRule type="containsText" dxfId="703" priority="725" operator="containsText" text="erro">
      <formula>NOT(ISERROR(SEARCH("erro",I83)))</formula>
    </cfRule>
    <cfRule type="cellIs" dxfId="702" priority="726" operator="equal">
      <formula>"""erro"""</formula>
    </cfRule>
  </conditionalFormatting>
  <conditionalFormatting sqref="I83">
    <cfRule type="containsText" dxfId="701" priority="723" operator="containsText" text="erro">
      <formula>NOT(ISERROR(SEARCH("erro",I83)))</formula>
    </cfRule>
    <cfRule type="cellIs" dxfId="700" priority="724" operator="equal">
      <formula>"""erro"""</formula>
    </cfRule>
  </conditionalFormatting>
  <conditionalFormatting sqref="I83">
    <cfRule type="containsText" dxfId="699" priority="721" operator="containsText" text="erro">
      <formula>NOT(ISERROR(SEARCH("erro",I83)))</formula>
    </cfRule>
    <cfRule type="cellIs" dxfId="698" priority="722" operator="equal">
      <formula>"""erro"""</formula>
    </cfRule>
  </conditionalFormatting>
  <conditionalFormatting sqref="I83">
    <cfRule type="containsText" dxfId="697" priority="719" operator="containsText" text="erro">
      <formula>NOT(ISERROR(SEARCH("erro",I83)))</formula>
    </cfRule>
    <cfRule type="cellIs" dxfId="696" priority="720" operator="equal">
      <formula>"""erro"""</formula>
    </cfRule>
  </conditionalFormatting>
  <conditionalFormatting sqref="I83">
    <cfRule type="containsText" dxfId="695" priority="717" operator="containsText" text="erro">
      <formula>NOT(ISERROR(SEARCH("erro",I83)))</formula>
    </cfRule>
    <cfRule type="cellIs" dxfId="694" priority="718" operator="equal">
      <formula>"""erro"""</formula>
    </cfRule>
  </conditionalFormatting>
  <conditionalFormatting sqref="I83">
    <cfRule type="containsText" dxfId="693" priority="715" operator="containsText" text="erro">
      <formula>NOT(ISERROR(SEARCH("erro",I83)))</formula>
    </cfRule>
    <cfRule type="cellIs" dxfId="692" priority="716" operator="equal">
      <formula>"""erro"""</formula>
    </cfRule>
  </conditionalFormatting>
  <conditionalFormatting sqref="I83">
    <cfRule type="containsText" dxfId="691" priority="713" operator="containsText" text="erro">
      <formula>NOT(ISERROR(SEARCH("erro",I83)))</formula>
    </cfRule>
    <cfRule type="cellIs" dxfId="690" priority="714" operator="equal">
      <formula>"""erro"""</formula>
    </cfRule>
  </conditionalFormatting>
  <conditionalFormatting sqref="I62">
    <cfRule type="containsText" dxfId="689" priority="711" operator="containsText" text="erro">
      <formula>NOT(ISERROR(SEARCH("erro",I62)))</formula>
    </cfRule>
    <cfRule type="cellIs" dxfId="688" priority="712" operator="equal">
      <formula>"""erro"""</formula>
    </cfRule>
  </conditionalFormatting>
  <conditionalFormatting sqref="I64">
    <cfRule type="containsText" dxfId="687" priority="709" operator="containsText" text="erro">
      <formula>NOT(ISERROR(SEARCH("erro",I64)))</formula>
    </cfRule>
    <cfRule type="cellIs" dxfId="686" priority="710" operator="equal">
      <formula>"""erro"""</formula>
    </cfRule>
  </conditionalFormatting>
  <conditionalFormatting sqref="I65">
    <cfRule type="containsText" dxfId="685" priority="707" operator="containsText" text="erro">
      <formula>NOT(ISERROR(SEARCH("erro",I65)))</formula>
    </cfRule>
    <cfRule type="cellIs" dxfId="684" priority="708" operator="equal">
      <formula>"""erro"""</formula>
    </cfRule>
  </conditionalFormatting>
  <conditionalFormatting sqref="I67">
    <cfRule type="containsText" dxfId="683" priority="705" operator="containsText" text="erro">
      <formula>NOT(ISERROR(SEARCH("erro",I67)))</formula>
    </cfRule>
    <cfRule type="cellIs" dxfId="682" priority="706" operator="equal">
      <formula>"""erro"""</formula>
    </cfRule>
  </conditionalFormatting>
  <conditionalFormatting sqref="I68">
    <cfRule type="containsText" dxfId="681" priority="703" operator="containsText" text="erro">
      <formula>NOT(ISERROR(SEARCH("erro",I68)))</formula>
    </cfRule>
    <cfRule type="cellIs" dxfId="680" priority="704" operator="equal">
      <formula>"""erro"""</formula>
    </cfRule>
  </conditionalFormatting>
  <conditionalFormatting sqref="I69">
    <cfRule type="containsText" dxfId="679" priority="701" operator="containsText" text="erro">
      <formula>NOT(ISERROR(SEARCH("erro",I69)))</formula>
    </cfRule>
    <cfRule type="cellIs" dxfId="678" priority="702" operator="equal">
      <formula>"""erro"""</formula>
    </cfRule>
  </conditionalFormatting>
  <conditionalFormatting sqref="I70">
    <cfRule type="containsText" dxfId="677" priority="699" operator="containsText" text="erro">
      <formula>NOT(ISERROR(SEARCH("erro",I70)))</formula>
    </cfRule>
    <cfRule type="cellIs" dxfId="676" priority="700" operator="equal">
      <formula>"""erro"""</formula>
    </cfRule>
  </conditionalFormatting>
  <conditionalFormatting sqref="I68">
    <cfRule type="containsText" dxfId="675" priority="697" operator="containsText" text="erro">
      <formula>NOT(ISERROR(SEARCH("erro",I68)))</formula>
    </cfRule>
    <cfRule type="cellIs" dxfId="674" priority="698" operator="equal">
      <formula>"""erro"""</formula>
    </cfRule>
  </conditionalFormatting>
  <conditionalFormatting sqref="I70">
    <cfRule type="containsText" dxfId="673" priority="695" operator="containsText" text="erro">
      <formula>NOT(ISERROR(SEARCH("erro",I70)))</formula>
    </cfRule>
    <cfRule type="cellIs" dxfId="672" priority="696" operator="equal">
      <formula>"""erro"""</formula>
    </cfRule>
  </conditionalFormatting>
  <conditionalFormatting sqref="I61">
    <cfRule type="containsText" dxfId="671" priority="693" operator="containsText" text="erro">
      <formula>NOT(ISERROR(SEARCH("erro",I61)))</formula>
    </cfRule>
    <cfRule type="cellIs" dxfId="670" priority="694" operator="equal">
      <formula>"""erro"""</formula>
    </cfRule>
  </conditionalFormatting>
  <conditionalFormatting sqref="I63">
    <cfRule type="containsText" dxfId="669" priority="691" operator="containsText" text="erro">
      <formula>NOT(ISERROR(SEARCH("erro",I63)))</formula>
    </cfRule>
    <cfRule type="cellIs" dxfId="668" priority="692" operator="equal">
      <formula>"""erro"""</formula>
    </cfRule>
  </conditionalFormatting>
  <conditionalFormatting sqref="I64">
    <cfRule type="containsText" dxfId="667" priority="689" operator="containsText" text="erro">
      <formula>NOT(ISERROR(SEARCH("erro",I64)))</formula>
    </cfRule>
    <cfRule type="cellIs" dxfId="666" priority="690" operator="equal">
      <formula>"""erro"""</formula>
    </cfRule>
  </conditionalFormatting>
  <conditionalFormatting sqref="I66">
    <cfRule type="containsText" dxfId="665" priority="687" operator="containsText" text="erro">
      <formula>NOT(ISERROR(SEARCH("erro",I66)))</formula>
    </cfRule>
    <cfRule type="cellIs" dxfId="664" priority="688" operator="equal">
      <formula>"""erro"""</formula>
    </cfRule>
  </conditionalFormatting>
  <conditionalFormatting sqref="I67">
    <cfRule type="containsText" dxfId="663" priority="685" operator="containsText" text="erro">
      <formula>NOT(ISERROR(SEARCH("erro",I67)))</formula>
    </cfRule>
    <cfRule type="cellIs" dxfId="662" priority="686" operator="equal">
      <formula>"""erro"""</formula>
    </cfRule>
  </conditionalFormatting>
  <conditionalFormatting sqref="I68">
    <cfRule type="containsText" dxfId="661" priority="683" operator="containsText" text="erro">
      <formula>NOT(ISERROR(SEARCH("erro",I68)))</formula>
    </cfRule>
    <cfRule type="cellIs" dxfId="660" priority="684" operator="equal">
      <formula>"""erro"""</formula>
    </cfRule>
  </conditionalFormatting>
  <conditionalFormatting sqref="I69">
    <cfRule type="containsText" dxfId="659" priority="681" operator="containsText" text="erro">
      <formula>NOT(ISERROR(SEARCH("erro",I69)))</formula>
    </cfRule>
    <cfRule type="cellIs" dxfId="658" priority="682" operator="equal">
      <formula>"""erro"""</formula>
    </cfRule>
  </conditionalFormatting>
  <conditionalFormatting sqref="I70">
    <cfRule type="containsText" dxfId="657" priority="679" operator="containsText" text="erro">
      <formula>NOT(ISERROR(SEARCH("erro",I70)))</formula>
    </cfRule>
    <cfRule type="cellIs" dxfId="656" priority="680" operator="equal">
      <formula>"""erro"""</formula>
    </cfRule>
  </conditionalFormatting>
  <conditionalFormatting sqref="I67">
    <cfRule type="containsText" dxfId="655" priority="677" operator="containsText" text="erro">
      <formula>NOT(ISERROR(SEARCH("erro",I67)))</formula>
    </cfRule>
    <cfRule type="cellIs" dxfId="654" priority="678" operator="equal">
      <formula>"""erro"""</formula>
    </cfRule>
  </conditionalFormatting>
  <conditionalFormatting sqref="I69">
    <cfRule type="containsText" dxfId="653" priority="675" operator="containsText" text="erro">
      <formula>NOT(ISERROR(SEARCH("erro",I69)))</formula>
    </cfRule>
    <cfRule type="cellIs" dxfId="652" priority="676" operator="equal">
      <formula>"""erro"""</formula>
    </cfRule>
  </conditionalFormatting>
  <conditionalFormatting sqref="I70">
    <cfRule type="containsText" dxfId="651" priority="673" operator="containsText" text="erro">
      <formula>NOT(ISERROR(SEARCH("erro",I70)))</formula>
    </cfRule>
    <cfRule type="cellIs" dxfId="650" priority="674" operator="equal">
      <formula>"""erro"""</formula>
    </cfRule>
  </conditionalFormatting>
  <conditionalFormatting sqref="I63">
    <cfRule type="containsText" dxfId="649" priority="671" operator="containsText" text="erro">
      <formula>NOT(ISERROR(SEARCH("erro",I63)))</formula>
    </cfRule>
    <cfRule type="cellIs" dxfId="648" priority="672" operator="equal">
      <formula>"""erro"""</formula>
    </cfRule>
  </conditionalFormatting>
  <conditionalFormatting sqref="I62">
    <cfRule type="containsText" dxfId="647" priority="669" operator="containsText" text="erro">
      <formula>NOT(ISERROR(SEARCH("erro",I62)))</formula>
    </cfRule>
    <cfRule type="cellIs" dxfId="646" priority="670" operator="equal">
      <formula>"""erro"""</formula>
    </cfRule>
  </conditionalFormatting>
  <conditionalFormatting sqref="I63">
    <cfRule type="containsText" dxfId="645" priority="667" operator="containsText" text="erro">
      <formula>NOT(ISERROR(SEARCH("erro",I63)))</formula>
    </cfRule>
    <cfRule type="cellIs" dxfId="644" priority="668" operator="equal">
      <formula>"""erro"""</formula>
    </cfRule>
  </conditionalFormatting>
  <conditionalFormatting sqref="I65">
    <cfRule type="containsText" dxfId="643" priority="665" operator="containsText" text="erro">
      <formula>NOT(ISERROR(SEARCH("erro",I65)))</formula>
    </cfRule>
    <cfRule type="cellIs" dxfId="642" priority="666" operator="equal">
      <formula>"""erro"""</formula>
    </cfRule>
  </conditionalFormatting>
  <conditionalFormatting sqref="I66">
    <cfRule type="containsText" dxfId="641" priority="663" operator="containsText" text="erro">
      <formula>NOT(ISERROR(SEARCH("erro",I66)))</formula>
    </cfRule>
    <cfRule type="cellIs" dxfId="640" priority="664" operator="equal">
      <formula>"""erro"""</formula>
    </cfRule>
  </conditionalFormatting>
  <conditionalFormatting sqref="I68">
    <cfRule type="containsText" dxfId="639" priority="661" operator="containsText" text="erro">
      <formula>NOT(ISERROR(SEARCH("erro",I68)))</formula>
    </cfRule>
    <cfRule type="cellIs" dxfId="638" priority="662" operator="equal">
      <formula>"""erro"""</formula>
    </cfRule>
  </conditionalFormatting>
  <conditionalFormatting sqref="I69">
    <cfRule type="containsText" dxfId="637" priority="659" operator="containsText" text="erro">
      <formula>NOT(ISERROR(SEARCH("erro",I69)))</formula>
    </cfRule>
    <cfRule type="cellIs" dxfId="636" priority="660" operator="equal">
      <formula>"""erro"""</formula>
    </cfRule>
  </conditionalFormatting>
  <conditionalFormatting sqref="I70">
    <cfRule type="containsText" dxfId="635" priority="657" operator="containsText" text="erro">
      <formula>NOT(ISERROR(SEARCH("erro",I70)))</formula>
    </cfRule>
    <cfRule type="cellIs" dxfId="634" priority="658" operator="equal">
      <formula>"""erro"""</formula>
    </cfRule>
  </conditionalFormatting>
  <conditionalFormatting sqref="I69">
    <cfRule type="containsText" dxfId="633" priority="655" operator="containsText" text="erro">
      <formula>NOT(ISERROR(SEARCH("erro",I69)))</formula>
    </cfRule>
    <cfRule type="cellIs" dxfId="632" priority="656" operator="equal">
      <formula>"""erro"""</formula>
    </cfRule>
  </conditionalFormatting>
  <conditionalFormatting sqref="I62">
    <cfRule type="containsText" dxfId="631" priority="653" operator="containsText" text="erro">
      <formula>NOT(ISERROR(SEARCH("erro",I62)))</formula>
    </cfRule>
    <cfRule type="cellIs" dxfId="630" priority="654" operator="equal">
      <formula>"""erro"""</formula>
    </cfRule>
  </conditionalFormatting>
  <conditionalFormatting sqref="I64">
    <cfRule type="containsText" dxfId="629" priority="651" operator="containsText" text="erro">
      <formula>NOT(ISERROR(SEARCH("erro",I64)))</formula>
    </cfRule>
    <cfRule type="cellIs" dxfId="628" priority="652" operator="equal">
      <formula>"""erro"""</formula>
    </cfRule>
  </conditionalFormatting>
  <conditionalFormatting sqref="I65">
    <cfRule type="containsText" dxfId="627" priority="649" operator="containsText" text="erro">
      <formula>NOT(ISERROR(SEARCH("erro",I65)))</formula>
    </cfRule>
    <cfRule type="cellIs" dxfId="626" priority="650" operator="equal">
      <formula>"""erro"""</formula>
    </cfRule>
  </conditionalFormatting>
  <conditionalFormatting sqref="I67">
    <cfRule type="containsText" dxfId="625" priority="647" operator="containsText" text="erro">
      <formula>NOT(ISERROR(SEARCH("erro",I67)))</formula>
    </cfRule>
    <cfRule type="cellIs" dxfId="624" priority="648" operator="equal">
      <formula>"""erro"""</formula>
    </cfRule>
  </conditionalFormatting>
  <conditionalFormatting sqref="I68">
    <cfRule type="containsText" dxfId="623" priority="645" operator="containsText" text="erro">
      <formula>NOT(ISERROR(SEARCH("erro",I68)))</formula>
    </cfRule>
    <cfRule type="cellIs" dxfId="622" priority="646" operator="equal">
      <formula>"""erro"""</formula>
    </cfRule>
  </conditionalFormatting>
  <conditionalFormatting sqref="I69">
    <cfRule type="containsText" dxfId="621" priority="643" operator="containsText" text="erro">
      <formula>NOT(ISERROR(SEARCH("erro",I69)))</formula>
    </cfRule>
    <cfRule type="cellIs" dxfId="620" priority="644" operator="equal">
      <formula>"""erro"""</formula>
    </cfRule>
  </conditionalFormatting>
  <conditionalFormatting sqref="I70">
    <cfRule type="containsText" dxfId="619" priority="641" operator="containsText" text="erro">
      <formula>NOT(ISERROR(SEARCH("erro",I70)))</formula>
    </cfRule>
    <cfRule type="cellIs" dxfId="618" priority="642" operator="equal">
      <formula>"""erro"""</formula>
    </cfRule>
  </conditionalFormatting>
  <conditionalFormatting sqref="I68">
    <cfRule type="containsText" dxfId="617" priority="639" operator="containsText" text="erro">
      <formula>NOT(ISERROR(SEARCH("erro",I68)))</formula>
    </cfRule>
    <cfRule type="cellIs" dxfId="616" priority="640" operator="equal">
      <formula>"""erro"""</formula>
    </cfRule>
  </conditionalFormatting>
  <conditionalFormatting sqref="I70">
    <cfRule type="containsText" dxfId="615" priority="637" operator="containsText" text="erro">
      <formula>NOT(ISERROR(SEARCH("erro",I70)))</formula>
    </cfRule>
    <cfRule type="cellIs" dxfId="614" priority="638" operator="equal">
      <formula>"""erro"""</formula>
    </cfRule>
  </conditionalFormatting>
  <conditionalFormatting sqref="I64">
    <cfRule type="containsText" dxfId="613" priority="635" operator="containsText" text="erro">
      <formula>NOT(ISERROR(SEARCH("erro",I64)))</formula>
    </cfRule>
    <cfRule type="cellIs" dxfId="612" priority="636" operator="equal">
      <formula>"""erro"""</formula>
    </cfRule>
  </conditionalFormatting>
  <conditionalFormatting sqref="I63">
    <cfRule type="containsText" dxfId="611" priority="633" operator="containsText" text="erro">
      <formula>NOT(ISERROR(SEARCH("erro",I63)))</formula>
    </cfRule>
    <cfRule type="cellIs" dxfId="610" priority="634" operator="equal">
      <formula>"""erro"""</formula>
    </cfRule>
  </conditionalFormatting>
  <conditionalFormatting sqref="I65">
    <cfRule type="containsText" dxfId="609" priority="631" operator="containsText" text="erro">
      <formula>NOT(ISERROR(SEARCH("erro",I65)))</formula>
    </cfRule>
    <cfRule type="cellIs" dxfId="608" priority="632" operator="equal">
      <formula>"""erro"""</formula>
    </cfRule>
  </conditionalFormatting>
  <conditionalFormatting sqref="I67">
    <cfRule type="containsText" dxfId="607" priority="629" operator="containsText" text="erro">
      <formula>NOT(ISERROR(SEARCH("erro",I67)))</formula>
    </cfRule>
    <cfRule type="cellIs" dxfId="606" priority="630" operator="equal">
      <formula>"""erro"""</formula>
    </cfRule>
  </conditionalFormatting>
  <conditionalFormatting sqref="I68">
    <cfRule type="containsText" dxfId="605" priority="627" operator="containsText" text="erro">
      <formula>NOT(ISERROR(SEARCH("erro",I68)))</formula>
    </cfRule>
    <cfRule type="cellIs" dxfId="604" priority="628" operator="equal">
      <formula>"""erro"""</formula>
    </cfRule>
  </conditionalFormatting>
  <conditionalFormatting sqref="I70">
    <cfRule type="containsText" dxfId="603" priority="625" operator="containsText" text="erro">
      <formula>NOT(ISERROR(SEARCH("erro",I70)))</formula>
    </cfRule>
    <cfRule type="cellIs" dxfId="602" priority="626" operator="equal">
      <formula>"""erro"""</formula>
    </cfRule>
  </conditionalFormatting>
  <conditionalFormatting sqref="I64">
    <cfRule type="containsText" dxfId="601" priority="623" operator="containsText" text="erro">
      <formula>NOT(ISERROR(SEARCH("erro",I64)))</formula>
    </cfRule>
    <cfRule type="cellIs" dxfId="600" priority="624" operator="equal">
      <formula>"""erro"""</formula>
    </cfRule>
  </conditionalFormatting>
  <conditionalFormatting sqref="I66">
    <cfRule type="containsText" dxfId="599" priority="621" operator="containsText" text="erro">
      <formula>NOT(ISERROR(SEARCH("erro",I66)))</formula>
    </cfRule>
    <cfRule type="cellIs" dxfId="598" priority="622" operator="equal">
      <formula>"""erro"""</formula>
    </cfRule>
  </conditionalFormatting>
  <conditionalFormatting sqref="I67">
    <cfRule type="containsText" dxfId="597" priority="619" operator="containsText" text="erro">
      <formula>NOT(ISERROR(SEARCH("erro",I67)))</formula>
    </cfRule>
    <cfRule type="cellIs" dxfId="596" priority="620" operator="equal">
      <formula>"""erro"""</formula>
    </cfRule>
  </conditionalFormatting>
  <conditionalFormatting sqref="I69">
    <cfRule type="containsText" dxfId="595" priority="617" operator="containsText" text="erro">
      <formula>NOT(ISERROR(SEARCH("erro",I69)))</formula>
    </cfRule>
    <cfRule type="cellIs" dxfId="594" priority="618" operator="equal">
      <formula>"""erro"""</formula>
    </cfRule>
  </conditionalFormatting>
  <conditionalFormatting sqref="I70">
    <cfRule type="containsText" dxfId="593" priority="615" operator="containsText" text="erro">
      <formula>NOT(ISERROR(SEARCH("erro",I70)))</formula>
    </cfRule>
    <cfRule type="cellIs" dxfId="592" priority="616" operator="equal">
      <formula>"""erro"""</formula>
    </cfRule>
  </conditionalFormatting>
  <conditionalFormatting sqref="I70">
    <cfRule type="containsText" dxfId="591" priority="613" operator="containsText" text="erro">
      <formula>NOT(ISERROR(SEARCH("erro",I70)))</formula>
    </cfRule>
    <cfRule type="cellIs" dxfId="590" priority="614" operator="equal">
      <formula>"""erro"""</formula>
    </cfRule>
  </conditionalFormatting>
  <conditionalFormatting sqref="I66">
    <cfRule type="containsText" dxfId="589" priority="611" operator="containsText" text="erro">
      <formula>NOT(ISERROR(SEARCH("erro",I66)))</formula>
    </cfRule>
    <cfRule type="cellIs" dxfId="588" priority="612" operator="equal">
      <formula>"""erro"""</formula>
    </cfRule>
  </conditionalFormatting>
  <conditionalFormatting sqref="I65">
    <cfRule type="containsText" dxfId="587" priority="609" operator="containsText" text="erro">
      <formula>NOT(ISERROR(SEARCH("erro",I65)))</formula>
    </cfRule>
    <cfRule type="cellIs" dxfId="586" priority="610" operator="equal">
      <formula>"""erro"""</formula>
    </cfRule>
  </conditionalFormatting>
  <conditionalFormatting sqref="I66">
    <cfRule type="containsText" dxfId="585" priority="607" operator="containsText" text="erro">
      <formula>NOT(ISERROR(SEARCH("erro",I66)))</formula>
    </cfRule>
    <cfRule type="cellIs" dxfId="584" priority="608" operator="equal">
      <formula>"""erro"""</formula>
    </cfRule>
  </conditionalFormatting>
  <conditionalFormatting sqref="I68">
    <cfRule type="containsText" dxfId="583" priority="605" operator="containsText" text="erro">
      <formula>NOT(ISERROR(SEARCH("erro",I68)))</formula>
    </cfRule>
    <cfRule type="cellIs" dxfId="582" priority="606" operator="equal">
      <formula>"""erro"""</formula>
    </cfRule>
  </conditionalFormatting>
  <conditionalFormatting sqref="I69">
    <cfRule type="containsText" dxfId="581" priority="603" operator="containsText" text="erro">
      <formula>NOT(ISERROR(SEARCH("erro",I69)))</formula>
    </cfRule>
    <cfRule type="cellIs" dxfId="580" priority="604" operator="equal">
      <formula>"""erro"""</formula>
    </cfRule>
  </conditionalFormatting>
  <conditionalFormatting sqref="I65">
    <cfRule type="containsText" dxfId="579" priority="601" operator="containsText" text="erro">
      <formula>NOT(ISERROR(SEARCH("erro",I65)))</formula>
    </cfRule>
    <cfRule type="cellIs" dxfId="578" priority="602" operator="equal">
      <formula>"""erro"""</formula>
    </cfRule>
  </conditionalFormatting>
  <conditionalFormatting sqref="I67">
    <cfRule type="containsText" dxfId="577" priority="599" operator="containsText" text="erro">
      <formula>NOT(ISERROR(SEARCH("erro",I67)))</formula>
    </cfRule>
    <cfRule type="cellIs" dxfId="576" priority="600" operator="equal">
      <formula>"""erro"""</formula>
    </cfRule>
  </conditionalFormatting>
  <conditionalFormatting sqref="I68">
    <cfRule type="containsText" dxfId="575" priority="597" operator="containsText" text="erro">
      <formula>NOT(ISERROR(SEARCH("erro",I68)))</formula>
    </cfRule>
    <cfRule type="cellIs" dxfId="574" priority="598" operator="equal">
      <formula>"""erro"""</formula>
    </cfRule>
  </conditionalFormatting>
  <conditionalFormatting sqref="I70">
    <cfRule type="containsText" dxfId="573" priority="595" operator="containsText" text="erro">
      <formula>NOT(ISERROR(SEARCH("erro",I70)))</formula>
    </cfRule>
    <cfRule type="cellIs" dxfId="572" priority="596" operator="equal">
      <formula>"""erro"""</formula>
    </cfRule>
  </conditionalFormatting>
  <conditionalFormatting sqref="I67">
    <cfRule type="containsText" dxfId="571" priority="593" operator="containsText" text="erro">
      <formula>NOT(ISERROR(SEARCH("erro",I67)))</formula>
    </cfRule>
    <cfRule type="cellIs" dxfId="570" priority="594" operator="equal">
      <formula>"""erro"""</formula>
    </cfRule>
  </conditionalFormatting>
  <conditionalFormatting sqref="I66">
    <cfRule type="containsText" dxfId="569" priority="591" operator="containsText" text="erro">
      <formula>NOT(ISERROR(SEARCH("erro",I66)))</formula>
    </cfRule>
    <cfRule type="cellIs" dxfId="568" priority="592" operator="equal">
      <formula>"""erro"""</formula>
    </cfRule>
  </conditionalFormatting>
  <conditionalFormatting sqref="I63">
    <cfRule type="containsText" dxfId="567" priority="589" operator="containsText" text="erro">
      <formula>NOT(ISERROR(SEARCH("erro",I63)))</formula>
    </cfRule>
    <cfRule type="cellIs" dxfId="566" priority="590" operator="equal">
      <formula>"""erro"""</formula>
    </cfRule>
  </conditionalFormatting>
  <conditionalFormatting sqref="I64">
    <cfRule type="containsText" dxfId="565" priority="587" operator="containsText" text="erro">
      <formula>NOT(ISERROR(SEARCH("erro",I64)))</formula>
    </cfRule>
    <cfRule type="cellIs" dxfId="564" priority="588" operator="equal">
      <formula>"""erro"""</formula>
    </cfRule>
  </conditionalFormatting>
  <conditionalFormatting sqref="I66">
    <cfRule type="containsText" dxfId="563" priority="585" operator="containsText" text="erro">
      <formula>NOT(ISERROR(SEARCH("erro",I66)))</formula>
    </cfRule>
    <cfRule type="cellIs" dxfId="562" priority="586" operator="equal">
      <formula>"""erro"""</formula>
    </cfRule>
  </conditionalFormatting>
  <conditionalFormatting sqref="I67">
    <cfRule type="containsText" dxfId="561" priority="583" operator="containsText" text="erro">
      <formula>NOT(ISERROR(SEARCH("erro",I67)))</formula>
    </cfRule>
    <cfRule type="cellIs" dxfId="560" priority="584" operator="equal">
      <formula>"""erro"""</formula>
    </cfRule>
  </conditionalFormatting>
  <conditionalFormatting sqref="I68">
    <cfRule type="containsText" dxfId="559" priority="581" operator="containsText" text="erro">
      <formula>NOT(ISERROR(SEARCH("erro",I68)))</formula>
    </cfRule>
    <cfRule type="cellIs" dxfId="558" priority="582" operator="equal">
      <formula>"""erro"""</formula>
    </cfRule>
  </conditionalFormatting>
  <conditionalFormatting sqref="I69">
    <cfRule type="containsText" dxfId="557" priority="579" operator="containsText" text="erro">
      <formula>NOT(ISERROR(SEARCH("erro",I69)))</formula>
    </cfRule>
    <cfRule type="cellIs" dxfId="556" priority="580" operator="equal">
      <formula>"""erro"""</formula>
    </cfRule>
  </conditionalFormatting>
  <conditionalFormatting sqref="I70">
    <cfRule type="containsText" dxfId="555" priority="577" operator="containsText" text="erro">
      <formula>NOT(ISERROR(SEARCH("erro",I70)))</formula>
    </cfRule>
    <cfRule type="cellIs" dxfId="554" priority="578" operator="equal">
      <formula>"""erro"""</formula>
    </cfRule>
  </conditionalFormatting>
  <conditionalFormatting sqref="I67">
    <cfRule type="containsText" dxfId="553" priority="575" operator="containsText" text="erro">
      <formula>NOT(ISERROR(SEARCH("erro",I67)))</formula>
    </cfRule>
    <cfRule type="cellIs" dxfId="552" priority="576" operator="equal">
      <formula>"""erro"""</formula>
    </cfRule>
  </conditionalFormatting>
  <conditionalFormatting sqref="I69">
    <cfRule type="containsText" dxfId="551" priority="573" operator="containsText" text="erro">
      <formula>NOT(ISERROR(SEARCH("erro",I69)))</formula>
    </cfRule>
    <cfRule type="cellIs" dxfId="550" priority="574" operator="equal">
      <formula>"""erro"""</formula>
    </cfRule>
  </conditionalFormatting>
  <conditionalFormatting sqref="I70">
    <cfRule type="containsText" dxfId="549" priority="571" operator="containsText" text="erro">
      <formula>NOT(ISERROR(SEARCH("erro",I70)))</formula>
    </cfRule>
    <cfRule type="cellIs" dxfId="548" priority="572" operator="equal">
      <formula>"""erro"""</formula>
    </cfRule>
  </conditionalFormatting>
  <conditionalFormatting sqref="I62">
    <cfRule type="containsText" dxfId="547" priority="569" operator="containsText" text="erro">
      <formula>NOT(ISERROR(SEARCH("erro",I62)))</formula>
    </cfRule>
    <cfRule type="cellIs" dxfId="546" priority="570" operator="equal">
      <formula>"""erro"""</formula>
    </cfRule>
  </conditionalFormatting>
  <conditionalFormatting sqref="I63">
    <cfRule type="containsText" dxfId="545" priority="567" operator="containsText" text="erro">
      <formula>NOT(ISERROR(SEARCH("erro",I63)))</formula>
    </cfRule>
    <cfRule type="cellIs" dxfId="544" priority="568" operator="equal">
      <formula>"""erro"""</formula>
    </cfRule>
  </conditionalFormatting>
  <conditionalFormatting sqref="I65">
    <cfRule type="containsText" dxfId="543" priority="565" operator="containsText" text="erro">
      <formula>NOT(ISERROR(SEARCH("erro",I65)))</formula>
    </cfRule>
    <cfRule type="cellIs" dxfId="542" priority="566" operator="equal">
      <formula>"""erro"""</formula>
    </cfRule>
  </conditionalFormatting>
  <conditionalFormatting sqref="I66">
    <cfRule type="containsText" dxfId="541" priority="563" operator="containsText" text="erro">
      <formula>NOT(ISERROR(SEARCH("erro",I66)))</formula>
    </cfRule>
    <cfRule type="cellIs" dxfId="540" priority="564" operator="equal">
      <formula>"""erro"""</formula>
    </cfRule>
  </conditionalFormatting>
  <conditionalFormatting sqref="I67">
    <cfRule type="containsText" dxfId="539" priority="561" operator="containsText" text="erro">
      <formula>NOT(ISERROR(SEARCH("erro",I67)))</formula>
    </cfRule>
    <cfRule type="cellIs" dxfId="538" priority="562" operator="equal">
      <formula>"""erro"""</formula>
    </cfRule>
  </conditionalFormatting>
  <conditionalFormatting sqref="I68">
    <cfRule type="containsText" dxfId="537" priority="559" operator="containsText" text="erro">
      <formula>NOT(ISERROR(SEARCH("erro",I68)))</formula>
    </cfRule>
    <cfRule type="cellIs" dxfId="536" priority="560" operator="equal">
      <formula>"""erro"""</formula>
    </cfRule>
  </conditionalFormatting>
  <conditionalFormatting sqref="I69">
    <cfRule type="containsText" dxfId="535" priority="557" operator="containsText" text="erro">
      <formula>NOT(ISERROR(SEARCH("erro",I69)))</formula>
    </cfRule>
    <cfRule type="cellIs" dxfId="534" priority="558" operator="equal">
      <formula>"""erro"""</formula>
    </cfRule>
  </conditionalFormatting>
  <conditionalFormatting sqref="I70">
    <cfRule type="containsText" dxfId="533" priority="555" operator="containsText" text="erro">
      <formula>NOT(ISERROR(SEARCH("erro",I70)))</formula>
    </cfRule>
    <cfRule type="cellIs" dxfId="532" priority="556" operator="equal">
      <formula>"""erro"""</formula>
    </cfRule>
  </conditionalFormatting>
  <conditionalFormatting sqref="I66">
    <cfRule type="containsText" dxfId="531" priority="553" operator="containsText" text="erro">
      <formula>NOT(ISERROR(SEARCH("erro",I66)))</formula>
    </cfRule>
    <cfRule type="cellIs" dxfId="530" priority="554" operator="equal">
      <formula>"""erro"""</formula>
    </cfRule>
  </conditionalFormatting>
  <conditionalFormatting sqref="I68">
    <cfRule type="containsText" dxfId="529" priority="551" operator="containsText" text="erro">
      <formula>NOT(ISERROR(SEARCH("erro",I68)))</formula>
    </cfRule>
    <cfRule type="cellIs" dxfId="528" priority="552" operator="equal">
      <formula>"""erro"""</formula>
    </cfRule>
  </conditionalFormatting>
  <conditionalFormatting sqref="I69">
    <cfRule type="containsText" dxfId="527" priority="549" operator="containsText" text="erro">
      <formula>NOT(ISERROR(SEARCH("erro",I69)))</formula>
    </cfRule>
    <cfRule type="cellIs" dxfId="526" priority="550" operator="equal">
      <formula>"""erro"""</formula>
    </cfRule>
  </conditionalFormatting>
  <conditionalFormatting sqref="I62">
    <cfRule type="containsText" dxfId="525" priority="547" operator="containsText" text="erro">
      <formula>NOT(ISERROR(SEARCH("erro",I62)))</formula>
    </cfRule>
    <cfRule type="cellIs" dxfId="524" priority="548" operator="equal">
      <formula>"""erro"""</formula>
    </cfRule>
  </conditionalFormatting>
  <conditionalFormatting sqref="I62">
    <cfRule type="containsText" dxfId="523" priority="545" operator="containsText" text="erro">
      <formula>NOT(ISERROR(SEARCH("erro",I62)))</formula>
    </cfRule>
    <cfRule type="cellIs" dxfId="522" priority="546" operator="equal">
      <formula>"""erro"""</formula>
    </cfRule>
  </conditionalFormatting>
  <conditionalFormatting sqref="I64">
    <cfRule type="containsText" dxfId="521" priority="543" operator="containsText" text="erro">
      <formula>NOT(ISERROR(SEARCH("erro",I64)))</formula>
    </cfRule>
    <cfRule type="cellIs" dxfId="520" priority="544" operator="equal">
      <formula>"""erro"""</formula>
    </cfRule>
  </conditionalFormatting>
  <conditionalFormatting sqref="I65">
    <cfRule type="containsText" dxfId="519" priority="541" operator="containsText" text="erro">
      <formula>NOT(ISERROR(SEARCH("erro",I65)))</formula>
    </cfRule>
    <cfRule type="cellIs" dxfId="518" priority="542" operator="equal">
      <formula>"""erro"""</formula>
    </cfRule>
  </conditionalFormatting>
  <conditionalFormatting sqref="I67">
    <cfRule type="containsText" dxfId="517" priority="539" operator="containsText" text="erro">
      <formula>NOT(ISERROR(SEARCH("erro",I67)))</formula>
    </cfRule>
    <cfRule type="cellIs" dxfId="516" priority="540" operator="equal">
      <formula>"""erro"""</formula>
    </cfRule>
  </conditionalFormatting>
  <conditionalFormatting sqref="I68">
    <cfRule type="containsText" dxfId="515" priority="537" operator="containsText" text="erro">
      <formula>NOT(ISERROR(SEARCH("erro",I68)))</formula>
    </cfRule>
    <cfRule type="cellIs" dxfId="514" priority="538" operator="equal">
      <formula>"""erro"""</formula>
    </cfRule>
  </conditionalFormatting>
  <conditionalFormatting sqref="I69">
    <cfRule type="containsText" dxfId="513" priority="535" operator="containsText" text="erro">
      <formula>NOT(ISERROR(SEARCH("erro",I69)))</formula>
    </cfRule>
    <cfRule type="cellIs" dxfId="512" priority="536" operator="equal">
      <formula>"""erro"""</formula>
    </cfRule>
  </conditionalFormatting>
  <conditionalFormatting sqref="I70">
    <cfRule type="containsText" dxfId="511" priority="533" operator="containsText" text="erro">
      <formula>NOT(ISERROR(SEARCH("erro",I70)))</formula>
    </cfRule>
    <cfRule type="cellIs" dxfId="510" priority="534" operator="equal">
      <formula>"""erro"""</formula>
    </cfRule>
  </conditionalFormatting>
  <conditionalFormatting sqref="I68">
    <cfRule type="containsText" dxfId="509" priority="531" operator="containsText" text="erro">
      <formula>NOT(ISERROR(SEARCH("erro",I68)))</formula>
    </cfRule>
    <cfRule type="cellIs" dxfId="508" priority="532" operator="equal">
      <formula>"""erro"""</formula>
    </cfRule>
  </conditionalFormatting>
  <conditionalFormatting sqref="I70">
    <cfRule type="containsText" dxfId="507" priority="529" operator="containsText" text="erro">
      <formula>NOT(ISERROR(SEARCH("erro",I70)))</formula>
    </cfRule>
    <cfRule type="cellIs" dxfId="506" priority="530" operator="equal">
      <formula>"""erro"""</formula>
    </cfRule>
  </conditionalFormatting>
  <conditionalFormatting sqref="I63">
    <cfRule type="containsText" dxfId="505" priority="527" operator="containsText" text="erro">
      <formula>NOT(ISERROR(SEARCH("erro",I63)))</formula>
    </cfRule>
    <cfRule type="cellIs" dxfId="504" priority="528" operator="equal">
      <formula>"""erro"""</formula>
    </cfRule>
  </conditionalFormatting>
  <conditionalFormatting sqref="I64">
    <cfRule type="containsText" dxfId="503" priority="525" operator="containsText" text="erro">
      <formula>NOT(ISERROR(SEARCH("erro",I64)))</formula>
    </cfRule>
    <cfRule type="cellIs" dxfId="502" priority="526" operator="equal">
      <formula>"""erro"""</formula>
    </cfRule>
  </conditionalFormatting>
  <conditionalFormatting sqref="I66">
    <cfRule type="containsText" dxfId="501" priority="523" operator="containsText" text="erro">
      <formula>NOT(ISERROR(SEARCH("erro",I66)))</formula>
    </cfRule>
    <cfRule type="cellIs" dxfId="500" priority="524" operator="equal">
      <formula>"""erro"""</formula>
    </cfRule>
  </conditionalFormatting>
  <conditionalFormatting sqref="I67">
    <cfRule type="containsText" dxfId="499" priority="521" operator="containsText" text="erro">
      <formula>NOT(ISERROR(SEARCH("erro",I67)))</formula>
    </cfRule>
    <cfRule type="cellIs" dxfId="498" priority="522" operator="equal">
      <formula>"""erro"""</formula>
    </cfRule>
  </conditionalFormatting>
  <conditionalFormatting sqref="I68">
    <cfRule type="containsText" dxfId="497" priority="519" operator="containsText" text="erro">
      <formula>NOT(ISERROR(SEARCH("erro",I68)))</formula>
    </cfRule>
    <cfRule type="cellIs" dxfId="496" priority="520" operator="equal">
      <formula>"""erro"""</formula>
    </cfRule>
  </conditionalFormatting>
  <conditionalFormatting sqref="I69">
    <cfRule type="containsText" dxfId="495" priority="517" operator="containsText" text="erro">
      <formula>NOT(ISERROR(SEARCH("erro",I69)))</formula>
    </cfRule>
    <cfRule type="cellIs" dxfId="494" priority="518" operator="equal">
      <formula>"""erro"""</formula>
    </cfRule>
  </conditionalFormatting>
  <conditionalFormatting sqref="I70">
    <cfRule type="containsText" dxfId="493" priority="515" operator="containsText" text="erro">
      <formula>NOT(ISERROR(SEARCH("erro",I70)))</formula>
    </cfRule>
    <cfRule type="cellIs" dxfId="492" priority="516" operator="equal">
      <formula>"""erro"""</formula>
    </cfRule>
  </conditionalFormatting>
  <conditionalFormatting sqref="I67">
    <cfRule type="containsText" dxfId="491" priority="513" operator="containsText" text="erro">
      <formula>NOT(ISERROR(SEARCH("erro",I67)))</formula>
    </cfRule>
    <cfRule type="cellIs" dxfId="490" priority="514" operator="equal">
      <formula>"""erro"""</formula>
    </cfRule>
  </conditionalFormatting>
  <conditionalFormatting sqref="I69">
    <cfRule type="containsText" dxfId="489" priority="511" operator="containsText" text="erro">
      <formula>NOT(ISERROR(SEARCH("erro",I69)))</formula>
    </cfRule>
    <cfRule type="cellIs" dxfId="488" priority="512" operator="equal">
      <formula>"""erro"""</formula>
    </cfRule>
  </conditionalFormatting>
  <conditionalFormatting sqref="I70">
    <cfRule type="containsText" dxfId="487" priority="509" operator="containsText" text="erro">
      <formula>NOT(ISERROR(SEARCH("erro",I70)))</formula>
    </cfRule>
    <cfRule type="cellIs" dxfId="486" priority="510" operator="equal">
      <formula>"""erro"""</formula>
    </cfRule>
  </conditionalFormatting>
  <conditionalFormatting sqref="I63">
    <cfRule type="containsText" dxfId="485" priority="507" operator="containsText" text="erro">
      <formula>NOT(ISERROR(SEARCH("erro",I63)))</formula>
    </cfRule>
    <cfRule type="cellIs" dxfId="484" priority="508" operator="equal">
      <formula>"""erro"""</formula>
    </cfRule>
  </conditionalFormatting>
  <conditionalFormatting sqref="I62">
    <cfRule type="containsText" dxfId="483" priority="505" operator="containsText" text="erro">
      <formula>NOT(ISERROR(SEARCH("erro",I62)))</formula>
    </cfRule>
    <cfRule type="cellIs" dxfId="482" priority="506" operator="equal">
      <formula>"""erro"""</formula>
    </cfRule>
  </conditionalFormatting>
  <conditionalFormatting sqref="I64">
    <cfRule type="containsText" dxfId="481" priority="503" operator="containsText" text="erro">
      <formula>NOT(ISERROR(SEARCH("erro",I64)))</formula>
    </cfRule>
    <cfRule type="cellIs" dxfId="480" priority="504" operator="equal">
      <formula>"""erro"""</formula>
    </cfRule>
  </conditionalFormatting>
  <conditionalFormatting sqref="I66">
    <cfRule type="containsText" dxfId="479" priority="501" operator="containsText" text="erro">
      <formula>NOT(ISERROR(SEARCH("erro",I66)))</formula>
    </cfRule>
    <cfRule type="cellIs" dxfId="478" priority="502" operator="equal">
      <formula>"""erro"""</formula>
    </cfRule>
  </conditionalFormatting>
  <conditionalFormatting sqref="I67">
    <cfRule type="containsText" dxfId="477" priority="499" operator="containsText" text="erro">
      <formula>NOT(ISERROR(SEARCH("erro",I67)))</formula>
    </cfRule>
    <cfRule type="cellIs" dxfId="476" priority="500" operator="equal">
      <formula>"""erro"""</formula>
    </cfRule>
  </conditionalFormatting>
  <conditionalFormatting sqref="I69">
    <cfRule type="containsText" dxfId="475" priority="497" operator="containsText" text="erro">
      <formula>NOT(ISERROR(SEARCH("erro",I69)))</formula>
    </cfRule>
    <cfRule type="cellIs" dxfId="474" priority="498" operator="equal">
      <formula>"""erro"""</formula>
    </cfRule>
  </conditionalFormatting>
  <conditionalFormatting sqref="I70">
    <cfRule type="containsText" dxfId="473" priority="495" operator="containsText" text="erro">
      <formula>NOT(ISERROR(SEARCH("erro",I70)))</formula>
    </cfRule>
    <cfRule type="cellIs" dxfId="472" priority="496" operator="equal">
      <formula>"""erro"""</formula>
    </cfRule>
  </conditionalFormatting>
  <conditionalFormatting sqref="I70">
    <cfRule type="containsText" dxfId="471" priority="493" operator="containsText" text="erro">
      <formula>NOT(ISERROR(SEARCH("erro",I70)))</formula>
    </cfRule>
    <cfRule type="cellIs" dxfId="470" priority="494" operator="equal">
      <formula>"""erro"""</formula>
    </cfRule>
  </conditionalFormatting>
  <conditionalFormatting sqref="I63">
    <cfRule type="containsText" dxfId="469" priority="491" operator="containsText" text="erro">
      <formula>NOT(ISERROR(SEARCH("erro",I63)))</formula>
    </cfRule>
    <cfRule type="cellIs" dxfId="468" priority="492" operator="equal">
      <formula>"""erro"""</formula>
    </cfRule>
  </conditionalFormatting>
  <conditionalFormatting sqref="I65">
    <cfRule type="containsText" dxfId="467" priority="489" operator="containsText" text="erro">
      <formula>NOT(ISERROR(SEARCH("erro",I65)))</formula>
    </cfRule>
    <cfRule type="cellIs" dxfId="466" priority="490" operator="equal">
      <formula>"""erro"""</formula>
    </cfRule>
  </conditionalFormatting>
  <conditionalFormatting sqref="I66">
    <cfRule type="containsText" dxfId="465" priority="487" operator="containsText" text="erro">
      <formula>NOT(ISERROR(SEARCH("erro",I66)))</formula>
    </cfRule>
    <cfRule type="cellIs" dxfId="464" priority="488" operator="equal">
      <formula>"""erro"""</formula>
    </cfRule>
  </conditionalFormatting>
  <conditionalFormatting sqref="I68">
    <cfRule type="containsText" dxfId="463" priority="485" operator="containsText" text="erro">
      <formula>NOT(ISERROR(SEARCH("erro",I68)))</formula>
    </cfRule>
    <cfRule type="cellIs" dxfId="462" priority="486" operator="equal">
      <formula>"""erro"""</formula>
    </cfRule>
  </conditionalFormatting>
  <conditionalFormatting sqref="I69">
    <cfRule type="containsText" dxfId="461" priority="483" operator="containsText" text="erro">
      <formula>NOT(ISERROR(SEARCH("erro",I69)))</formula>
    </cfRule>
    <cfRule type="cellIs" dxfId="460" priority="484" operator="equal">
      <formula>"""erro"""</formula>
    </cfRule>
  </conditionalFormatting>
  <conditionalFormatting sqref="I70">
    <cfRule type="containsText" dxfId="459" priority="481" operator="containsText" text="erro">
      <formula>NOT(ISERROR(SEARCH("erro",I70)))</formula>
    </cfRule>
    <cfRule type="cellIs" dxfId="458" priority="482" operator="equal">
      <formula>"""erro"""</formula>
    </cfRule>
  </conditionalFormatting>
  <conditionalFormatting sqref="I69">
    <cfRule type="containsText" dxfId="457" priority="479" operator="containsText" text="erro">
      <formula>NOT(ISERROR(SEARCH("erro",I69)))</formula>
    </cfRule>
    <cfRule type="cellIs" dxfId="456" priority="480" operator="equal">
      <formula>"""erro"""</formula>
    </cfRule>
  </conditionalFormatting>
  <conditionalFormatting sqref="I65">
    <cfRule type="containsText" dxfId="455" priority="477" operator="containsText" text="erro">
      <formula>NOT(ISERROR(SEARCH("erro",I65)))</formula>
    </cfRule>
    <cfRule type="cellIs" dxfId="454" priority="478" operator="equal">
      <formula>"""erro"""</formula>
    </cfRule>
  </conditionalFormatting>
  <conditionalFormatting sqref="I64">
    <cfRule type="containsText" dxfId="453" priority="475" operator="containsText" text="erro">
      <formula>NOT(ISERROR(SEARCH("erro",I64)))</formula>
    </cfRule>
    <cfRule type="cellIs" dxfId="452" priority="476" operator="equal">
      <formula>"""erro"""</formula>
    </cfRule>
  </conditionalFormatting>
  <conditionalFormatting sqref="I65">
    <cfRule type="containsText" dxfId="451" priority="473" operator="containsText" text="erro">
      <formula>NOT(ISERROR(SEARCH("erro",I65)))</formula>
    </cfRule>
    <cfRule type="cellIs" dxfId="450" priority="474" operator="equal">
      <formula>"""erro"""</formula>
    </cfRule>
  </conditionalFormatting>
  <conditionalFormatting sqref="I67">
    <cfRule type="containsText" dxfId="449" priority="471" operator="containsText" text="erro">
      <formula>NOT(ISERROR(SEARCH("erro",I67)))</formula>
    </cfRule>
    <cfRule type="cellIs" dxfId="448" priority="472" operator="equal">
      <formula>"""erro"""</formula>
    </cfRule>
  </conditionalFormatting>
  <conditionalFormatting sqref="I68">
    <cfRule type="containsText" dxfId="447" priority="469" operator="containsText" text="erro">
      <formula>NOT(ISERROR(SEARCH("erro",I68)))</formula>
    </cfRule>
    <cfRule type="cellIs" dxfId="446" priority="470" operator="equal">
      <formula>"""erro"""</formula>
    </cfRule>
  </conditionalFormatting>
  <conditionalFormatting sqref="I70">
    <cfRule type="containsText" dxfId="445" priority="467" operator="containsText" text="erro">
      <formula>NOT(ISERROR(SEARCH("erro",I70)))</formula>
    </cfRule>
    <cfRule type="cellIs" dxfId="444" priority="468" operator="equal">
      <formula>"""erro"""</formula>
    </cfRule>
  </conditionalFormatting>
  <conditionalFormatting sqref="I64">
    <cfRule type="containsText" dxfId="443" priority="465" operator="containsText" text="erro">
      <formula>NOT(ISERROR(SEARCH("erro",I64)))</formula>
    </cfRule>
    <cfRule type="cellIs" dxfId="442" priority="466" operator="equal">
      <formula>"""erro"""</formula>
    </cfRule>
  </conditionalFormatting>
  <conditionalFormatting sqref="I66">
    <cfRule type="containsText" dxfId="441" priority="463" operator="containsText" text="erro">
      <formula>NOT(ISERROR(SEARCH("erro",I66)))</formula>
    </cfRule>
    <cfRule type="cellIs" dxfId="440" priority="464" operator="equal">
      <formula>"""erro"""</formula>
    </cfRule>
  </conditionalFormatting>
  <conditionalFormatting sqref="I67">
    <cfRule type="containsText" dxfId="439" priority="461" operator="containsText" text="erro">
      <formula>NOT(ISERROR(SEARCH("erro",I67)))</formula>
    </cfRule>
    <cfRule type="cellIs" dxfId="438" priority="462" operator="equal">
      <formula>"""erro"""</formula>
    </cfRule>
  </conditionalFormatting>
  <conditionalFormatting sqref="I69">
    <cfRule type="containsText" dxfId="437" priority="459" operator="containsText" text="erro">
      <formula>NOT(ISERROR(SEARCH("erro",I69)))</formula>
    </cfRule>
    <cfRule type="cellIs" dxfId="436" priority="460" operator="equal">
      <formula>"""erro"""</formula>
    </cfRule>
  </conditionalFormatting>
  <conditionalFormatting sqref="I70">
    <cfRule type="containsText" dxfId="435" priority="457" operator="containsText" text="erro">
      <formula>NOT(ISERROR(SEARCH("erro",I70)))</formula>
    </cfRule>
    <cfRule type="cellIs" dxfId="434" priority="458" operator="equal">
      <formula>"""erro"""</formula>
    </cfRule>
  </conditionalFormatting>
  <conditionalFormatting sqref="I70">
    <cfRule type="containsText" dxfId="433" priority="455" operator="containsText" text="erro">
      <formula>NOT(ISERROR(SEARCH("erro",I70)))</formula>
    </cfRule>
    <cfRule type="cellIs" dxfId="432" priority="456" operator="equal">
      <formula>"""erro"""</formula>
    </cfRule>
  </conditionalFormatting>
  <conditionalFormatting sqref="I66">
    <cfRule type="containsText" dxfId="431" priority="453" operator="containsText" text="erro">
      <formula>NOT(ISERROR(SEARCH("erro",I66)))</formula>
    </cfRule>
    <cfRule type="cellIs" dxfId="430" priority="454" operator="equal">
      <formula>"""erro"""</formula>
    </cfRule>
  </conditionalFormatting>
  <conditionalFormatting sqref="I65">
    <cfRule type="containsText" dxfId="429" priority="451" operator="containsText" text="erro">
      <formula>NOT(ISERROR(SEARCH("erro",I65)))</formula>
    </cfRule>
    <cfRule type="cellIs" dxfId="428" priority="452" operator="equal">
      <formula>"""erro"""</formula>
    </cfRule>
  </conditionalFormatting>
  <conditionalFormatting sqref="I61">
    <cfRule type="containsText" dxfId="427" priority="449" operator="containsText" text="erro">
      <formula>NOT(ISERROR(SEARCH("erro",I61)))</formula>
    </cfRule>
    <cfRule type="cellIs" dxfId="426" priority="450" operator="equal">
      <formula>"""erro"""</formula>
    </cfRule>
  </conditionalFormatting>
  <conditionalFormatting sqref="I63">
    <cfRule type="containsText" dxfId="425" priority="447" operator="containsText" text="erro">
      <formula>NOT(ISERROR(SEARCH("erro",I63)))</formula>
    </cfRule>
    <cfRule type="cellIs" dxfId="424" priority="448" operator="equal">
      <formula>"""erro"""</formula>
    </cfRule>
  </conditionalFormatting>
  <conditionalFormatting sqref="I64">
    <cfRule type="containsText" dxfId="423" priority="445" operator="containsText" text="erro">
      <formula>NOT(ISERROR(SEARCH("erro",I64)))</formula>
    </cfRule>
    <cfRule type="cellIs" dxfId="422" priority="446" operator="equal">
      <formula>"""erro"""</formula>
    </cfRule>
  </conditionalFormatting>
  <conditionalFormatting sqref="I66">
    <cfRule type="containsText" dxfId="421" priority="443" operator="containsText" text="erro">
      <formula>NOT(ISERROR(SEARCH("erro",I66)))</formula>
    </cfRule>
    <cfRule type="cellIs" dxfId="420" priority="444" operator="equal">
      <formula>"""erro"""</formula>
    </cfRule>
  </conditionalFormatting>
  <conditionalFormatting sqref="I67">
    <cfRule type="containsText" dxfId="419" priority="441" operator="containsText" text="erro">
      <formula>NOT(ISERROR(SEARCH("erro",I67)))</formula>
    </cfRule>
    <cfRule type="cellIs" dxfId="418" priority="442" operator="equal">
      <formula>"""erro"""</formula>
    </cfRule>
  </conditionalFormatting>
  <conditionalFormatting sqref="I68">
    <cfRule type="containsText" dxfId="417" priority="439" operator="containsText" text="erro">
      <formula>NOT(ISERROR(SEARCH("erro",I68)))</formula>
    </cfRule>
    <cfRule type="cellIs" dxfId="416" priority="440" operator="equal">
      <formula>"""erro"""</formula>
    </cfRule>
  </conditionalFormatting>
  <conditionalFormatting sqref="I69">
    <cfRule type="containsText" dxfId="415" priority="437" operator="containsText" text="erro">
      <formula>NOT(ISERROR(SEARCH("erro",I69)))</formula>
    </cfRule>
    <cfRule type="cellIs" dxfId="414" priority="438" operator="equal">
      <formula>"""erro"""</formula>
    </cfRule>
  </conditionalFormatting>
  <conditionalFormatting sqref="I70">
    <cfRule type="containsText" dxfId="413" priority="435" operator="containsText" text="erro">
      <formula>NOT(ISERROR(SEARCH("erro",I70)))</formula>
    </cfRule>
    <cfRule type="cellIs" dxfId="412" priority="436" operator="equal">
      <formula>"""erro"""</formula>
    </cfRule>
  </conditionalFormatting>
  <conditionalFormatting sqref="I67">
    <cfRule type="containsText" dxfId="411" priority="433" operator="containsText" text="erro">
      <formula>NOT(ISERROR(SEARCH("erro",I67)))</formula>
    </cfRule>
    <cfRule type="cellIs" dxfId="410" priority="434" operator="equal">
      <formula>"""erro"""</formula>
    </cfRule>
  </conditionalFormatting>
  <conditionalFormatting sqref="I69">
    <cfRule type="containsText" dxfId="409" priority="431" operator="containsText" text="erro">
      <formula>NOT(ISERROR(SEARCH("erro",I69)))</formula>
    </cfRule>
    <cfRule type="cellIs" dxfId="408" priority="432" operator="equal">
      <formula>"""erro"""</formula>
    </cfRule>
  </conditionalFormatting>
  <conditionalFormatting sqref="I70">
    <cfRule type="containsText" dxfId="407" priority="429" operator="containsText" text="erro">
      <formula>NOT(ISERROR(SEARCH("erro",I70)))</formula>
    </cfRule>
    <cfRule type="cellIs" dxfId="406" priority="430" operator="equal">
      <formula>"""erro"""</formula>
    </cfRule>
  </conditionalFormatting>
  <conditionalFormatting sqref="I60">
    <cfRule type="containsText" dxfId="405" priority="427" operator="containsText" text="erro">
      <formula>NOT(ISERROR(SEARCH("erro",I60)))</formula>
    </cfRule>
    <cfRule type="cellIs" dxfId="404" priority="428" operator="equal">
      <formula>"""erro"""</formula>
    </cfRule>
  </conditionalFormatting>
  <conditionalFormatting sqref="I62">
    <cfRule type="containsText" dxfId="403" priority="425" operator="containsText" text="erro">
      <formula>NOT(ISERROR(SEARCH("erro",I62)))</formula>
    </cfRule>
    <cfRule type="cellIs" dxfId="402" priority="426" operator="equal">
      <formula>"""erro"""</formula>
    </cfRule>
  </conditionalFormatting>
  <conditionalFormatting sqref="I63">
    <cfRule type="containsText" dxfId="401" priority="423" operator="containsText" text="erro">
      <formula>NOT(ISERROR(SEARCH("erro",I63)))</formula>
    </cfRule>
    <cfRule type="cellIs" dxfId="400" priority="424" operator="equal">
      <formula>"""erro"""</formula>
    </cfRule>
  </conditionalFormatting>
  <conditionalFormatting sqref="I65">
    <cfRule type="containsText" dxfId="399" priority="421" operator="containsText" text="erro">
      <formula>NOT(ISERROR(SEARCH("erro",I65)))</formula>
    </cfRule>
    <cfRule type="cellIs" dxfId="398" priority="422" operator="equal">
      <formula>"""erro"""</formula>
    </cfRule>
  </conditionalFormatting>
  <conditionalFormatting sqref="I66">
    <cfRule type="containsText" dxfId="397" priority="419" operator="containsText" text="erro">
      <formula>NOT(ISERROR(SEARCH("erro",I66)))</formula>
    </cfRule>
    <cfRule type="cellIs" dxfId="396" priority="420" operator="equal">
      <formula>"""erro"""</formula>
    </cfRule>
  </conditionalFormatting>
  <conditionalFormatting sqref="I67">
    <cfRule type="containsText" dxfId="395" priority="417" operator="containsText" text="erro">
      <formula>NOT(ISERROR(SEARCH("erro",I67)))</formula>
    </cfRule>
    <cfRule type="cellIs" dxfId="394" priority="418" operator="equal">
      <formula>"""erro"""</formula>
    </cfRule>
  </conditionalFormatting>
  <conditionalFormatting sqref="I68">
    <cfRule type="containsText" dxfId="393" priority="415" operator="containsText" text="erro">
      <formula>NOT(ISERROR(SEARCH("erro",I68)))</formula>
    </cfRule>
    <cfRule type="cellIs" dxfId="392" priority="416" operator="equal">
      <formula>"""erro"""</formula>
    </cfRule>
  </conditionalFormatting>
  <conditionalFormatting sqref="I69">
    <cfRule type="containsText" dxfId="391" priority="413" operator="containsText" text="erro">
      <formula>NOT(ISERROR(SEARCH("erro",I69)))</formula>
    </cfRule>
    <cfRule type="cellIs" dxfId="390" priority="414" operator="equal">
      <formula>"""erro"""</formula>
    </cfRule>
  </conditionalFormatting>
  <conditionalFormatting sqref="I70">
    <cfRule type="containsText" dxfId="389" priority="411" operator="containsText" text="erro">
      <formula>NOT(ISERROR(SEARCH("erro",I70)))</formula>
    </cfRule>
    <cfRule type="cellIs" dxfId="388" priority="412" operator="equal">
      <formula>"""erro"""</formula>
    </cfRule>
  </conditionalFormatting>
  <conditionalFormatting sqref="I66">
    <cfRule type="containsText" dxfId="387" priority="409" operator="containsText" text="erro">
      <formula>NOT(ISERROR(SEARCH("erro",I66)))</formula>
    </cfRule>
    <cfRule type="cellIs" dxfId="386" priority="410" operator="equal">
      <formula>"""erro"""</formula>
    </cfRule>
  </conditionalFormatting>
  <conditionalFormatting sqref="I68">
    <cfRule type="containsText" dxfId="385" priority="407" operator="containsText" text="erro">
      <formula>NOT(ISERROR(SEARCH("erro",I68)))</formula>
    </cfRule>
    <cfRule type="cellIs" dxfId="384" priority="408" operator="equal">
      <formula>"""erro"""</formula>
    </cfRule>
  </conditionalFormatting>
  <conditionalFormatting sqref="I69">
    <cfRule type="containsText" dxfId="383" priority="405" operator="containsText" text="erro">
      <formula>NOT(ISERROR(SEARCH("erro",I69)))</formula>
    </cfRule>
    <cfRule type="cellIs" dxfId="382" priority="406" operator="equal">
      <formula>"""erro"""</formula>
    </cfRule>
  </conditionalFormatting>
  <conditionalFormatting sqref="I62">
    <cfRule type="containsText" dxfId="381" priority="403" operator="containsText" text="erro">
      <formula>NOT(ISERROR(SEARCH("erro",I62)))</formula>
    </cfRule>
    <cfRule type="cellIs" dxfId="380" priority="404" operator="equal">
      <formula>"""erro"""</formula>
    </cfRule>
  </conditionalFormatting>
  <conditionalFormatting sqref="I61">
    <cfRule type="containsText" dxfId="379" priority="401" operator="containsText" text="erro">
      <formula>NOT(ISERROR(SEARCH("erro",I61)))</formula>
    </cfRule>
    <cfRule type="cellIs" dxfId="378" priority="402" operator="equal">
      <formula>"""erro"""</formula>
    </cfRule>
  </conditionalFormatting>
  <conditionalFormatting sqref="I62">
    <cfRule type="containsText" dxfId="377" priority="399" operator="containsText" text="erro">
      <formula>NOT(ISERROR(SEARCH("erro",I62)))</formula>
    </cfRule>
    <cfRule type="cellIs" dxfId="376" priority="400" operator="equal">
      <formula>"""erro"""</formula>
    </cfRule>
  </conditionalFormatting>
  <conditionalFormatting sqref="I64">
    <cfRule type="containsText" dxfId="375" priority="397" operator="containsText" text="erro">
      <formula>NOT(ISERROR(SEARCH("erro",I64)))</formula>
    </cfRule>
    <cfRule type="cellIs" dxfId="374" priority="398" operator="equal">
      <formula>"""erro"""</formula>
    </cfRule>
  </conditionalFormatting>
  <conditionalFormatting sqref="I65">
    <cfRule type="containsText" dxfId="373" priority="395" operator="containsText" text="erro">
      <formula>NOT(ISERROR(SEARCH("erro",I65)))</formula>
    </cfRule>
    <cfRule type="cellIs" dxfId="372" priority="396" operator="equal">
      <formula>"""erro"""</formula>
    </cfRule>
  </conditionalFormatting>
  <conditionalFormatting sqref="I67">
    <cfRule type="containsText" dxfId="371" priority="393" operator="containsText" text="erro">
      <formula>NOT(ISERROR(SEARCH("erro",I67)))</formula>
    </cfRule>
    <cfRule type="cellIs" dxfId="370" priority="394" operator="equal">
      <formula>"""erro"""</formula>
    </cfRule>
  </conditionalFormatting>
  <conditionalFormatting sqref="I68">
    <cfRule type="containsText" dxfId="369" priority="391" operator="containsText" text="erro">
      <formula>NOT(ISERROR(SEARCH("erro",I68)))</formula>
    </cfRule>
    <cfRule type="cellIs" dxfId="368" priority="392" operator="equal">
      <formula>"""erro"""</formula>
    </cfRule>
  </conditionalFormatting>
  <conditionalFormatting sqref="I69">
    <cfRule type="containsText" dxfId="367" priority="389" operator="containsText" text="erro">
      <formula>NOT(ISERROR(SEARCH("erro",I69)))</formula>
    </cfRule>
    <cfRule type="cellIs" dxfId="366" priority="390" operator="equal">
      <formula>"""erro"""</formula>
    </cfRule>
  </conditionalFormatting>
  <conditionalFormatting sqref="I70">
    <cfRule type="containsText" dxfId="365" priority="387" operator="containsText" text="erro">
      <formula>NOT(ISERROR(SEARCH("erro",I70)))</formula>
    </cfRule>
    <cfRule type="cellIs" dxfId="364" priority="388" operator="equal">
      <formula>"""erro"""</formula>
    </cfRule>
  </conditionalFormatting>
  <conditionalFormatting sqref="I68">
    <cfRule type="containsText" dxfId="363" priority="385" operator="containsText" text="erro">
      <formula>NOT(ISERROR(SEARCH("erro",I68)))</formula>
    </cfRule>
    <cfRule type="cellIs" dxfId="362" priority="386" operator="equal">
      <formula>"""erro"""</formula>
    </cfRule>
  </conditionalFormatting>
  <conditionalFormatting sqref="I70">
    <cfRule type="containsText" dxfId="361" priority="383" operator="containsText" text="erro">
      <formula>NOT(ISERROR(SEARCH("erro",I70)))</formula>
    </cfRule>
    <cfRule type="cellIs" dxfId="360" priority="384" operator="equal">
      <formula>"""erro"""</formula>
    </cfRule>
  </conditionalFormatting>
  <conditionalFormatting sqref="I61">
    <cfRule type="containsText" dxfId="359" priority="381" operator="containsText" text="erro">
      <formula>NOT(ISERROR(SEARCH("erro",I61)))</formula>
    </cfRule>
    <cfRule type="cellIs" dxfId="358" priority="382" operator="equal">
      <formula>"""erro"""</formula>
    </cfRule>
  </conditionalFormatting>
  <conditionalFormatting sqref="I63">
    <cfRule type="containsText" dxfId="357" priority="379" operator="containsText" text="erro">
      <formula>NOT(ISERROR(SEARCH("erro",I63)))</formula>
    </cfRule>
    <cfRule type="cellIs" dxfId="356" priority="380" operator="equal">
      <formula>"""erro"""</formula>
    </cfRule>
  </conditionalFormatting>
  <conditionalFormatting sqref="I64">
    <cfRule type="containsText" dxfId="355" priority="377" operator="containsText" text="erro">
      <formula>NOT(ISERROR(SEARCH("erro",I64)))</formula>
    </cfRule>
    <cfRule type="cellIs" dxfId="354" priority="378" operator="equal">
      <formula>"""erro"""</formula>
    </cfRule>
  </conditionalFormatting>
  <conditionalFormatting sqref="I66">
    <cfRule type="containsText" dxfId="353" priority="375" operator="containsText" text="erro">
      <formula>NOT(ISERROR(SEARCH("erro",I66)))</formula>
    </cfRule>
    <cfRule type="cellIs" dxfId="352" priority="376" operator="equal">
      <formula>"""erro"""</formula>
    </cfRule>
  </conditionalFormatting>
  <conditionalFormatting sqref="I67">
    <cfRule type="containsText" dxfId="351" priority="373" operator="containsText" text="erro">
      <formula>NOT(ISERROR(SEARCH("erro",I67)))</formula>
    </cfRule>
    <cfRule type="cellIs" dxfId="350" priority="374" operator="equal">
      <formula>"""erro"""</formula>
    </cfRule>
  </conditionalFormatting>
  <conditionalFormatting sqref="I68">
    <cfRule type="containsText" dxfId="349" priority="371" operator="containsText" text="erro">
      <formula>NOT(ISERROR(SEARCH("erro",I68)))</formula>
    </cfRule>
    <cfRule type="cellIs" dxfId="348" priority="372" operator="equal">
      <formula>"""erro"""</formula>
    </cfRule>
  </conditionalFormatting>
  <conditionalFormatting sqref="I69">
    <cfRule type="containsText" dxfId="347" priority="369" operator="containsText" text="erro">
      <formula>NOT(ISERROR(SEARCH("erro",I69)))</formula>
    </cfRule>
    <cfRule type="cellIs" dxfId="346" priority="370" operator="equal">
      <formula>"""erro"""</formula>
    </cfRule>
  </conditionalFormatting>
  <conditionalFormatting sqref="I70">
    <cfRule type="containsText" dxfId="345" priority="367" operator="containsText" text="erro">
      <formula>NOT(ISERROR(SEARCH("erro",I70)))</formula>
    </cfRule>
    <cfRule type="cellIs" dxfId="344" priority="368" operator="equal">
      <formula>"""erro"""</formula>
    </cfRule>
  </conditionalFormatting>
  <conditionalFormatting sqref="I67">
    <cfRule type="containsText" dxfId="343" priority="365" operator="containsText" text="erro">
      <formula>NOT(ISERROR(SEARCH("erro",I67)))</formula>
    </cfRule>
    <cfRule type="cellIs" dxfId="342" priority="366" operator="equal">
      <formula>"""erro"""</formula>
    </cfRule>
  </conditionalFormatting>
  <conditionalFormatting sqref="I69">
    <cfRule type="containsText" dxfId="341" priority="363" operator="containsText" text="erro">
      <formula>NOT(ISERROR(SEARCH("erro",I69)))</formula>
    </cfRule>
    <cfRule type="cellIs" dxfId="340" priority="364" operator="equal">
      <formula>"""erro"""</formula>
    </cfRule>
  </conditionalFormatting>
  <conditionalFormatting sqref="I70">
    <cfRule type="containsText" dxfId="339" priority="361" operator="containsText" text="erro">
      <formula>NOT(ISERROR(SEARCH("erro",I70)))</formula>
    </cfRule>
    <cfRule type="cellIs" dxfId="338" priority="362" operator="equal">
      <formula>"""erro"""</formula>
    </cfRule>
  </conditionalFormatting>
  <conditionalFormatting sqref="I63">
    <cfRule type="containsText" dxfId="337" priority="359" operator="containsText" text="erro">
      <formula>NOT(ISERROR(SEARCH("erro",I63)))</formula>
    </cfRule>
    <cfRule type="cellIs" dxfId="336" priority="360" operator="equal">
      <formula>"""erro"""</formula>
    </cfRule>
  </conditionalFormatting>
  <conditionalFormatting sqref="I62">
    <cfRule type="containsText" dxfId="335" priority="357" operator="containsText" text="erro">
      <formula>NOT(ISERROR(SEARCH("erro",I62)))</formula>
    </cfRule>
    <cfRule type="cellIs" dxfId="334" priority="358" operator="equal">
      <formula>"""erro"""</formula>
    </cfRule>
  </conditionalFormatting>
  <conditionalFormatting sqref="I64">
    <cfRule type="containsText" dxfId="333" priority="355" operator="containsText" text="erro">
      <formula>NOT(ISERROR(SEARCH("erro",I64)))</formula>
    </cfRule>
    <cfRule type="cellIs" dxfId="332" priority="356" operator="equal">
      <formula>"""erro"""</formula>
    </cfRule>
  </conditionalFormatting>
  <conditionalFormatting sqref="I66">
    <cfRule type="containsText" dxfId="331" priority="353" operator="containsText" text="erro">
      <formula>NOT(ISERROR(SEARCH("erro",I66)))</formula>
    </cfRule>
    <cfRule type="cellIs" dxfId="330" priority="354" operator="equal">
      <formula>"""erro"""</formula>
    </cfRule>
  </conditionalFormatting>
  <conditionalFormatting sqref="I67">
    <cfRule type="containsText" dxfId="329" priority="351" operator="containsText" text="erro">
      <formula>NOT(ISERROR(SEARCH("erro",I67)))</formula>
    </cfRule>
    <cfRule type="cellIs" dxfId="328" priority="352" operator="equal">
      <formula>"""erro"""</formula>
    </cfRule>
  </conditionalFormatting>
  <conditionalFormatting sqref="I69">
    <cfRule type="containsText" dxfId="327" priority="349" operator="containsText" text="erro">
      <formula>NOT(ISERROR(SEARCH("erro",I69)))</formula>
    </cfRule>
    <cfRule type="cellIs" dxfId="326" priority="350" operator="equal">
      <formula>"""erro"""</formula>
    </cfRule>
  </conditionalFormatting>
  <conditionalFormatting sqref="I70">
    <cfRule type="containsText" dxfId="325" priority="347" operator="containsText" text="erro">
      <formula>NOT(ISERROR(SEARCH("erro",I70)))</formula>
    </cfRule>
    <cfRule type="cellIs" dxfId="324" priority="348" operator="equal">
      <formula>"""erro"""</formula>
    </cfRule>
  </conditionalFormatting>
  <conditionalFormatting sqref="I70">
    <cfRule type="containsText" dxfId="323" priority="345" operator="containsText" text="erro">
      <formula>NOT(ISERROR(SEARCH("erro",I70)))</formula>
    </cfRule>
    <cfRule type="cellIs" dxfId="322" priority="346" operator="equal">
      <formula>"""erro"""</formula>
    </cfRule>
  </conditionalFormatting>
  <conditionalFormatting sqref="I63">
    <cfRule type="containsText" dxfId="321" priority="343" operator="containsText" text="erro">
      <formula>NOT(ISERROR(SEARCH("erro",I63)))</formula>
    </cfRule>
    <cfRule type="cellIs" dxfId="320" priority="344" operator="equal">
      <formula>"""erro"""</formula>
    </cfRule>
  </conditionalFormatting>
  <conditionalFormatting sqref="I65">
    <cfRule type="containsText" dxfId="319" priority="341" operator="containsText" text="erro">
      <formula>NOT(ISERROR(SEARCH("erro",I65)))</formula>
    </cfRule>
    <cfRule type="cellIs" dxfId="318" priority="342" operator="equal">
      <formula>"""erro"""</formula>
    </cfRule>
  </conditionalFormatting>
  <conditionalFormatting sqref="I66">
    <cfRule type="containsText" dxfId="317" priority="339" operator="containsText" text="erro">
      <formula>NOT(ISERROR(SEARCH("erro",I66)))</formula>
    </cfRule>
    <cfRule type="cellIs" dxfId="316" priority="340" operator="equal">
      <formula>"""erro"""</formula>
    </cfRule>
  </conditionalFormatting>
  <conditionalFormatting sqref="I68">
    <cfRule type="containsText" dxfId="315" priority="337" operator="containsText" text="erro">
      <formula>NOT(ISERROR(SEARCH("erro",I68)))</formula>
    </cfRule>
    <cfRule type="cellIs" dxfId="314" priority="338" operator="equal">
      <formula>"""erro"""</formula>
    </cfRule>
  </conditionalFormatting>
  <conditionalFormatting sqref="I69">
    <cfRule type="containsText" dxfId="313" priority="335" operator="containsText" text="erro">
      <formula>NOT(ISERROR(SEARCH("erro",I69)))</formula>
    </cfRule>
    <cfRule type="cellIs" dxfId="312" priority="336" operator="equal">
      <formula>"""erro"""</formula>
    </cfRule>
  </conditionalFormatting>
  <conditionalFormatting sqref="I70">
    <cfRule type="containsText" dxfId="311" priority="333" operator="containsText" text="erro">
      <formula>NOT(ISERROR(SEARCH("erro",I70)))</formula>
    </cfRule>
    <cfRule type="cellIs" dxfId="310" priority="334" operator="equal">
      <formula>"""erro"""</formula>
    </cfRule>
  </conditionalFormatting>
  <conditionalFormatting sqref="I69">
    <cfRule type="containsText" dxfId="309" priority="331" operator="containsText" text="erro">
      <formula>NOT(ISERROR(SEARCH("erro",I69)))</formula>
    </cfRule>
    <cfRule type="cellIs" dxfId="308" priority="332" operator="equal">
      <formula>"""erro"""</formula>
    </cfRule>
  </conditionalFormatting>
  <conditionalFormatting sqref="I65">
    <cfRule type="containsText" dxfId="307" priority="329" operator="containsText" text="erro">
      <formula>NOT(ISERROR(SEARCH("erro",I65)))</formula>
    </cfRule>
    <cfRule type="cellIs" dxfId="306" priority="330" operator="equal">
      <formula>"""erro"""</formula>
    </cfRule>
  </conditionalFormatting>
  <conditionalFormatting sqref="I64">
    <cfRule type="containsText" dxfId="305" priority="327" operator="containsText" text="erro">
      <formula>NOT(ISERROR(SEARCH("erro",I64)))</formula>
    </cfRule>
    <cfRule type="cellIs" dxfId="304" priority="328" operator="equal">
      <formula>"""erro"""</formula>
    </cfRule>
  </conditionalFormatting>
  <conditionalFormatting sqref="I65">
    <cfRule type="containsText" dxfId="303" priority="325" operator="containsText" text="erro">
      <formula>NOT(ISERROR(SEARCH("erro",I65)))</formula>
    </cfRule>
    <cfRule type="cellIs" dxfId="302" priority="326" operator="equal">
      <formula>"""erro"""</formula>
    </cfRule>
  </conditionalFormatting>
  <conditionalFormatting sqref="I67">
    <cfRule type="containsText" dxfId="301" priority="323" operator="containsText" text="erro">
      <formula>NOT(ISERROR(SEARCH("erro",I67)))</formula>
    </cfRule>
    <cfRule type="cellIs" dxfId="300" priority="324" operator="equal">
      <formula>"""erro"""</formula>
    </cfRule>
  </conditionalFormatting>
  <conditionalFormatting sqref="I68">
    <cfRule type="containsText" dxfId="299" priority="321" operator="containsText" text="erro">
      <formula>NOT(ISERROR(SEARCH("erro",I68)))</formula>
    </cfRule>
    <cfRule type="cellIs" dxfId="298" priority="322" operator="equal">
      <formula>"""erro"""</formula>
    </cfRule>
  </conditionalFormatting>
  <conditionalFormatting sqref="I70">
    <cfRule type="containsText" dxfId="297" priority="319" operator="containsText" text="erro">
      <formula>NOT(ISERROR(SEARCH("erro",I70)))</formula>
    </cfRule>
    <cfRule type="cellIs" dxfId="296" priority="320" operator="equal">
      <formula>"""erro"""</formula>
    </cfRule>
  </conditionalFormatting>
  <conditionalFormatting sqref="I64">
    <cfRule type="containsText" dxfId="295" priority="317" operator="containsText" text="erro">
      <formula>NOT(ISERROR(SEARCH("erro",I64)))</formula>
    </cfRule>
    <cfRule type="cellIs" dxfId="294" priority="318" operator="equal">
      <formula>"""erro"""</formula>
    </cfRule>
  </conditionalFormatting>
  <conditionalFormatting sqref="I66">
    <cfRule type="containsText" dxfId="293" priority="315" operator="containsText" text="erro">
      <formula>NOT(ISERROR(SEARCH("erro",I66)))</formula>
    </cfRule>
    <cfRule type="cellIs" dxfId="292" priority="316" operator="equal">
      <formula>"""erro"""</formula>
    </cfRule>
  </conditionalFormatting>
  <conditionalFormatting sqref="I67">
    <cfRule type="containsText" dxfId="291" priority="313" operator="containsText" text="erro">
      <formula>NOT(ISERROR(SEARCH("erro",I67)))</formula>
    </cfRule>
    <cfRule type="cellIs" dxfId="290" priority="314" operator="equal">
      <formula>"""erro"""</formula>
    </cfRule>
  </conditionalFormatting>
  <conditionalFormatting sqref="I69">
    <cfRule type="containsText" dxfId="289" priority="311" operator="containsText" text="erro">
      <formula>NOT(ISERROR(SEARCH("erro",I69)))</formula>
    </cfRule>
    <cfRule type="cellIs" dxfId="288" priority="312" operator="equal">
      <formula>"""erro"""</formula>
    </cfRule>
  </conditionalFormatting>
  <conditionalFormatting sqref="I70">
    <cfRule type="containsText" dxfId="287" priority="309" operator="containsText" text="erro">
      <formula>NOT(ISERROR(SEARCH("erro",I70)))</formula>
    </cfRule>
    <cfRule type="cellIs" dxfId="286" priority="310" operator="equal">
      <formula>"""erro"""</formula>
    </cfRule>
  </conditionalFormatting>
  <conditionalFormatting sqref="I70">
    <cfRule type="containsText" dxfId="285" priority="307" operator="containsText" text="erro">
      <formula>NOT(ISERROR(SEARCH("erro",I70)))</formula>
    </cfRule>
    <cfRule type="cellIs" dxfId="284" priority="308" operator="equal">
      <formula>"""erro"""</formula>
    </cfRule>
  </conditionalFormatting>
  <conditionalFormatting sqref="I66">
    <cfRule type="containsText" dxfId="283" priority="305" operator="containsText" text="erro">
      <formula>NOT(ISERROR(SEARCH("erro",I66)))</formula>
    </cfRule>
    <cfRule type="cellIs" dxfId="282" priority="306" operator="equal">
      <formula>"""erro"""</formula>
    </cfRule>
  </conditionalFormatting>
  <conditionalFormatting sqref="I65">
    <cfRule type="containsText" dxfId="281" priority="303" operator="containsText" text="erro">
      <formula>NOT(ISERROR(SEARCH("erro",I65)))</formula>
    </cfRule>
    <cfRule type="cellIs" dxfId="280" priority="304" operator="equal">
      <formula>"""erro"""</formula>
    </cfRule>
  </conditionalFormatting>
  <conditionalFormatting sqref="I62">
    <cfRule type="containsText" dxfId="279" priority="301" operator="containsText" text="erro">
      <formula>NOT(ISERROR(SEARCH("erro",I62)))</formula>
    </cfRule>
    <cfRule type="cellIs" dxfId="278" priority="302" operator="equal">
      <formula>"""erro"""</formula>
    </cfRule>
  </conditionalFormatting>
  <conditionalFormatting sqref="I63">
    <cfRule type="containsText" dxfId="277" priority="299" operator="containsText" text="erro">
      <formula>NOT(ISERROR(SEARCH("erro",I63)))</formula>
    </cfRule>
    <cfRule type="cellIs" dxfId="276" priority="300" operator="equal">
      <formula>"""erro"""</formula>
    </cfRule>
  </conditionalFormatting>
  <conditionalFormatting sqref="I65">
    <cfRule type="containsText" dxfId="275" priority="297" operator="containsText" text="erro">
      <formula>NOT(ISERROR(SEARCH("erro",I65)))</formula>
    </cfRule>
    <cfRule type="cellIs" dxfId="274" priority="298" operator="equal">
      <formula>"""erro"""</formula>
    </cfRule>
  </conditionalFormatting>
  <conditionalFormatting sqref="I66">
    <cfRule type="containsText" dxfId="273" priority="295" operator="containsText" text="erro">
      <formula>NOT(ISERROR(SEARCH("erro",I66)))</formula>
    </cfRule>
    <cfRule type="cellIs" dxfId="272" priority="296" operator="equal">
      <formula>"""erro"""</formula>
    </cfRule>
  </conditionalFormatting>
  <conditionalFormatting sqref="I67">
    <cfRule type="containsText" dxfId="271" priority="293" operator="containsText" text="erro">
      <formula>NOT(ISERROR(SEARCH("erro",I67)))</formula>
    </cfRule>
    <cfRule type="cellIs" dxfId="270" priority="294" operator="equal">
      <formula>"""erro"""</formula>
    </cfRule>
  </conditionalFormatting>
  <conditionalFormatting sqref="I68">
    <cfRule type="containsText" dxfId="269" priority="291" operator="containsText" text="erro">
      <formula>NOT(ISERROR(SEARCH("erro",I68)))</formula>
    </cfRule>
    <cfRule type="cellIs" dxfId="268" priority="292" operator="equal">
      <formula>"""erro"""</formula>
    </cfRule>
  </conditionalFormatting>
  <conditionalFormatting sqref="I69">
    <cfRule type="containsText" dxfId="267" priority="289" operator="containsText" text="erro">
      <formula>NOT(ISERROR(SEARCH("erro",I69)))</formula>
    </cfRule>
    <cfRule type="cellIs" dxfId="266" priority="290" operator="equal">
      <formula>"""erro"""</formula>
    </cfRule>
  </conditionalFormatting>
  <conditionalFormatting sqref="I70">
    <cfRule type="containsText" dxfId="265" priority="287" operator="containsText" text="erro">
      <formula>NOT(ISERROR(SEARCH("erro",I70)))</formula>
    </cfRule>
    <cfRule type="cellIs" dxfId="264" priority="288" operator="equal">
      <formula>"""erro"""</formula>
    </cfRule>
  </conditionalFormatting>
  <conditionalFormatting sqref="I66">
    <cfRule type="containsText" dxfId="263" priority="285" operator="containsText" text="erro">
      <formula>NOT(ISERROR(SEARCH("erro",I66)))</formula>
    </cfRule>
    <cfRule type="cellIs" dxfId="262" priority="286" operator="equal">
      <formula>"""erro"""</formula>
    </cfRule>
  </conditionalFormatting>
  <conditionalFormatting sqref="I68">
    <cfRule type="containsText" dxfId="261" priority="283" operator="containsText" text="erro">
      <formula>NOT(ISERROR(SEARCH("erro",I68)))</formula>
    </cfRule>
    <cfRule type="cellIs" dxfId="260" priority="284" operator="equal">
      <formula>"""erro"""</formula>
    </cfRule>
  </conditionalFormatting>
  <conditionalFormatting sqref="I69">
    <cfRule type="containsText" dxfId="259" priority="281" operator="containsText" text="erro">
      <formula>NOT(ISERROR(SEARCH("erro",I69)))</formula>
    </cfRule>
    <cfRule type="cellIs" dxfId="258" priority="282" operator="equal">
      <formula>"""erro"""</formula>
    </cfRule>
  </conditionalFormatting>
  <conditionalFormatting sqref="I61">
    <cfRule type="containsText" dxfId="257" priority="279" operator="containsText" text="erro">
      <formula>NOT(ISERROR(SEARCH("erro",I61)))</formula>
    </cfRule>
    <cfRule type="cellIs" dxfId="256" priority="280" operator="equal">
      <formula>"""erro"""</formula>
    </cfRule>
  </conditionalFormatting>
  <conditionalFormatting sqref="I62">
    <cfRule type="containsText" dxfId="255" priority="277" operator="containsText" text="erro">
      <formula>NOT(ISERROR(SEARCH("erro",I62)))</formula>
    </cfRule>
    <cfRule type="cellIs" dxfId="254" priority="278" operator="equal">
      <formula>"""erro"""</formula>
    </cfRule>
  </conditionalFormatting>
  <conditionalFormatting sqref="I64">
    <cfRule type="containsText" dxfId="253" priority="275" operator="containsText" text="erro">
      <formula>NOT(ISERROR(SEARCH("erro",I64)))</formula>
    </cfRule>
    <cfRule type="cellIs" dxfId="252" priority="276" operator="equal">
      <formula>"""erro"""</formula>
    </cfRule>
  </conditionalFormatting>
  <conditionalFormatting sqref="I65">
    <cfRule type="containsText" dxfId="251" priority="273" operator="containsText" text="erro">
      <formula>NOT(ISERROR(SEARCH("erro",I65)))</formula>
    </cfRule>
    <cfRule type="cellIs" dxfId="250" priority="274" operator="equal">
      <formula>"""erro"""</formula>
    </cfRule>
  </conditionalFormatting>
  <conditionalFormatting sqref="I66">
    <cfRule type="containsText" dxfId="249" priority="271" operator="containsText" text="erro">
      <formula>NOT(ISERROR(SEARCH("erro",I66)))</formula>
    </cfRule>
    <cfRule type="cellIs" dxfId="248" priority="272" operator="equal">
      <formula>"""erro"""</formula>
    </cfRule>
  </conditionalFormatting>
  <conditionalFormatting sqref="I67">
    <cfRule type="containsText" dxfId="247" priority="269" operator="containsText" text="erro">
      <formula>NOT(ISERROR(SEARCH("erro",I67)))</formula>
    </cfRule>
    <cfRule type="cellIs" dxfId="246" priority="270" operator="equal">
      <formula>"""erro"""</formula>
    </cfRule>
  </conditionalFormatting>
  <conditionalFormatting sqref="I68">
    <cfRule type="containsText" dxfId="245" priority="267" operator="containsText" text="erro">
      <formula>NOT(ISERROR(SEARCH("erro",I68)))</formula>
    </cfRule>
    <cfRule type="cellIs" dxfId="244" priority="268" operator="equal">
      <formula>"""erro"""</formula>
    </cfRule>
  </conditionalFormatting>
  <conditionalFormatting sqref="I69">
    <cfRule type="containsText" dxfId="243" priority="265" operator="containsText" text="erro">
      <formula>NOT(ISERROR(SEARCH("erro",I69)))</formula>
    </cfRule>
    <cfRule type="cellIs" dxfId="242" priority="266" operator="equal">
      <formula>"""erro"""</formula>
    </cfRule>
  </conditionalFormatting>
  <conditionalFormatting sqref="I70">
    <cfRule type="containsText" dxfId="241" priority="263" operator="containsText" text="erro">
      <formula>NOT(ISERROR(SEARCH("erro",I70)))</formula>
    </cfRule>
    <cfRule type="cellIs" dxfId="240" priority="264" operator="equal">
      <formula>"""erro"""</formula>
    </cfRule>
  </conditionalFormatting>
  <conditionalFormatting sqref="I65">
    <cfRule type="containsText" dxfId="239" priority="261" operator="containsText" text="erro">
      <formula>NOT(ISERROR(SEARCH("erro",I65)))</formula>
    </cfRule>
    <cfRule type="cellIs" dxfId="238" priority="262" operator="equal">
      <formula>"""erro"""</formula>
    </cfRule>
  </conditionalFormatting>
  <conditionalFormatting sqref="I67">
    <cfRule type="containsText" dxfId="237" priority="259" operator="containsText" text="erro">
      <formula>NOT(ISERROR(SEARCH("erro",I67)))</formula>
    </cfRule>
    <cfRule type="cellIs" dxfId="236" priority="260" operator="equal">
      <formula>"""erro"""</formula>
    </cfRule>
  </conditionalFormatting>
  <conditionalFormatting sqref="I68">
    <cfRule type="containsText" dxfId="235" priority="257" operator="containsText" text="erro">
      <formula>NOT(ISERROR(SEARCH("erro",I68)))</formula>
    </cfRule>
    <cfRule type="cellIs" dxfId="234" priority="258" operator="equal">
      <formula>"""erro"""</formula>
    </cfRule>
  </conditionalFormatting>
  <conditionalFormatting sqref="I70">
    <cfRule type="containsText" dxfId="233" priority="255" operator="containsText" text="erro">
      <formula>NOT(ISERROR(SEARCH("erro",I70)))</formula>
    </cfRule>
    <cfRule type="cellIs" dxfId="232" priority="256" operator="equal">
      <formula>"""erro"""</formula>
    </cfRule>
  </conditionalFormatting>
  <conditionalFormatting sqref="I61">
    <cfRule type="containsText" dxfId="231" priority="253" operator="containsText" text="erro">
      <formula>NOT(ISERROR(SEARCH("erro",I61)))</formula>
    </cfRule>
    <cfRule type="cellIs" dxfId="230" priority="254" operator="equal">
      <formula>"""erro"""</formula>
    </cfRule>
  </conditionalFormatting>
  <conditionalFormatting sqref="I61">
    <cfRule type="containsText" dxfId="229" priority="251" operator="containsText" text="erro">
      <formula>NOT(ISERROR(SEARCH("erro",I61)))</formula>
    </cfRule>
    <cfRule type="cellIs" dxfId="228" priority="252" operator="equal">
      <formula>"""erro"""</formula>
    </cfRule>
  </conditionalFormatting>
  <conditionalFormatting sqref="I63">
    <cfRule type="containsText" dxfId="227" priority="249" operator="containsText" text="erro">
      <formula>NOT(ISERROR(SEARCH("erro",I63)))</formula>
    </cfRule>
    <cfRule type="cellIs" dxfId="226" priority="250" operator="equal">
      <formula>"""erro"""</formula>
    </cfRule>
  </conditionalFormatting>
  <conditionalFormatting sqref="I64">
    <cfRule type="containsText" dxfId="225" priority="247" operator="containsText" text="erro">
      <formula>NOT(ISERROR(SEARCH("erro",I64)))</formula>
    </cfRule>
    <cfRule type="cellIs" dxfId="224" priority="248" operator="equal">
      <formula>"""erro"""</formula>
    </cfRule>
  </conditionalFormatting>
  <conditionalFormatting sqref="I66">
    <cfRule type="containsText" dxfId="223" priority="245" operator="containsText" text="erro">
      <formula>NOT(ISERROR(SEARCH("erro",I66)))</formula>
    </cfRule>
    <cfRule type="cellIs" dxfId="222" priority="246" operator="equal">
      <formula>"""erro"""</formula>
    </cfRule>
  </conditionalFormatting>
  <conditionalFormatting sqref="I67">
    <cfRule type="containsText" dxfId="221" priority="243" operator="containsText" text="erro">
      <formula>NOT(ISERROR(SEARCH("erro",I67)))</formula>
    </cfRule>
    <cfRule type="cellIs" dxfId="220" priority="244" operator="equal">
      <formula>"""erro"""</formula>
    </cfRule>
  </conditionalFormatting>
  <conditionalFormatting sqref="I68">
    <cfRule type="containsText" dxfId="219" priority="241" operator="containsText" text="erro">
      <formula>NOT(ISERROR(SEARCH("erro",I68)))</formula>
    </cfRule>
    <cfRule type="cellIs" dxfId="218" priority="242" operator="equal">
      <formula>"""erro"""</formula>
    </cfRule>
  </conditionalFormatting>
  <conditionalFormatting sqref="I69">
    <cfRule type="containsText" dxfId="217" priority="239" operator="containsText" text="erro">
      <formula>NOT(ISERROR(SEARCH("erro",I69)))</formula>
    </cfRule>
    <cfRule type="cellIs" dxfId="216" priority="240" operator="equal">
      <formula>"""erro"""</formula>
    </cfRule>
  </conditionalFormatting>
  <conditionalFormatting sqref="I67">
    <cfRule type="containsText" dxfId="215" priority="237" operator="containsText" text="erro">
      <formula>NOT(ISERROR(SEARCH("erro",I67)))</formula>
    </cfRule>
    <cfRule type="cellIs" dxfId="214" priority="238" operator="equal">
      <formula>"""erro"""</formula>
    </cfRule>
  </conditionalFormatting>
  <conditionalFormatting sqref="I69">
    <cfRule type="containsText" dxfId="213" priority="235" operator="containsText" text="erro">
      <formula>NOT(ISERROR(SEARCH("erro",I69)))</formula>
    </cfRule>
    <cfRule type="cellIs" dxfId="212" priority="236" operator="equal">
      <formula>"""erro"""</formula>
    </cfRule>
  </conditionalFormatting>
  <conditionalFormatting sqref="I62">
    <cfRule type="containsText" dxfId="211" priority="233" operator="containsText" text="erro">
      <formula>NOT(ISERROR(SEARCH("erro",I62)))</formula>
    </cfRule>
    <cfRule type="cellIs" dxfId="210" priority="234" operator="equal">
      <formula>"""erro"""</formula>
    </cfRule>
  </conditionalFormatting>
  <conditionalFormatting sqref="I63">
    <cfRule type="containsText" dxfId="209" priority="231" operator="containsText" text="erro">
      <formula>NOT(ISERROR(SEARCH("erro",I63)))</formula>
    </cfRule>
    <cfRule type="cellIs" dxfId="208" priority="232" operator="equal">
      <formula>"""erro"""</formula>
    </cfRule>
  </conditionalFormatting>
  <conditionalFormatting sqref="I65">
    <cfRule type="containsText" dxfId="207" priority="229" operator="containsText" text="erro">
      <formula>NOT(ISERROR(SEARCH("erro",I65)))</formula>
    </cfRule>
    <cfRule type="cellIs" dxfId="206" priority="230" operator="equal">
      <formula>"""erro"""</formula>
    </cfRule>
  </conditionalFormatting>
  <conditionalFormatting sqref="I66">
    <cfRule type="containsText" dxfId="205" priority="227" operator="containsText" text="erro">
      <formula>NOT(ISERROR(SEARCH("erro",I66)))</formula>
    </cfRule>
    <cfRule type="cellIs" dxfId="204" priority="228" operator="equal">
      <formula>"""erro"""</formula>
    </cfRule>
  </conditionalFormatting>
  <conditionalFormatting sqref="I67">
    <cfRule type="containsText" dxfId="203" priority="225" operator="containsText" text="erro">
      <formula>NOT(ISERROR(SEARCH("erro",I67)))</formula>
    </cfRule>
    <cfRule type="cellIs" dxfId="202" priority="226" operator="equal">
      <formula>"""erro"""</formula>
    </cfRule>
  </conditionalFormatting>
  <conditionalFormatting sqref="I68">
    <cfRule type="containsText" dxfId="201" priority="223" operator="containsText" text="erro">
      <formula>NOT(ISERROR(SEARCH("erro",I68)))</formula>
    </cfRule>
    <cfRule type="cellIs" dxfId="200" priority="224" operator="equal">
      <formula>"""erro"""</formula>
    </cfRule>
  </conditionalFormatting>
  <conditionalFormatting sqref="I69">
    <cfRule type="containsText" dxfId="199" priority="221" operator="containsText" text="erro">
      <formula>NOT(ISERROR(SEARCH("erro",I69)))</formula>
    </cfRule>
    <cfRule type="cellIs" dxfId="198" priority="222" operator="equal">
      <formula>"""erro"""</formula>
    </cfRule>
  </conditionalFormatting>
  <conditionalFormatting sqref="I66">
    <cfRule type="containsText" dxfId="197" priority="219" operator="containsText" text="erro">
      <formula>NOT(ISERROR(SEARCH("erro",I66)))</formula>
    </cfRule>
    <cfRule type="cellIs" dxfId="196" priority="220" operator="equal">
      <formula>"""erro"""</formula>
    </cfRule>
  </conditionalFormatting>
  <conditionalFormatting sqref="I68">
    <cfRule type="containsText" dxfId="195" priority="217" operator="containsText" text="erro">
      <formula>NOT(ISERROR(SEARCH("erro",I68)))</formula>
    </cfRule>
    <cfRule type="cellIs" dxfId="194" priority="218" operator="equal">
      <formula>"""erro"""</formula>
    </cfRule>
  </conditionalFormatting>
  <conditionalFormatting sqref="I69">
    <cfRule type="containsText" dxfId="193" priority="215" operator="containsText" text="erro">
      <formula>NOT(ISERROR(SEARCH("erro",I69)))</formula>
    </cfRule>
    <cfRule type="cellIs" dxfId="192" priority="216" operator="equal">
      <formula>"""erro"""</formula>
    </cfRule>
  </conditionalFormatting>
  <conditionalFormatting sqref="I62">
    <cfRule type="containsText" dxfId="191" priority="213" operator="containsText" text="erro">
      <formula>NOT(ISERROR(SEARCH("erro",I62)))</formula>
    </cfRule>
    <cfRule type="cellIs" dxfId="190" priority="214" operator="equal">
      <formula>"""erro"""</formula>
    </cfRule>
  </conditionalFormatting>
  <conditionalFormatting sqref="I61">
    <cfRule type="containsText" dxfId="189" priority="211" operator="containsText" text="erro">
      <formula>NOT(ISERROR(SEARCH("erro",I61)))</formula>
    </cfRule>
    <cfRule type="cellIs" dxfId="188" priority="212" operator="equal">
      <formula>"""erro"""</formula>
    </cfRule>
  </conditionalFormatting>
  <conditionalFormatting sqref="I63">
    <cfRule type="containsText" dxfId="187" priority="209" operator="containsText" text="erro">
      <formula>NOT(ISERROR(SEARCH("erro",I63)))</formula>
    </cfRule>
    <cfRule type="cellIs" dxfId="186" priority="210" operator="equal">
      <formula>"""erro"""</formula>
    </cfRule>
  </conditionalFormatting>
  <conditionalFormatting sqref="I65">
    <cfRule type="containsText" dxfId="185" priority="207" operator="containsText" text="erro">
      <formula>NOT(ISERROR(SEARCH("erro",I65)))</formula>
    </cfRule>
    <cfRule type="cellIs" dxfId="184" priority="208" operator="equal">
      <formula>"""erro"""</formula>
    </cfRule>
  </conditionalFormatting>
  <conditionalFormatting sqref="I66">
    <cfRule type="containsText" dxfId="183" priority="205" operator="containsText" text="erro">
      <formula>NOT(ISERROR(SEARCH("erro",I66)))</formula>
    </cfRule>
    <cfRule type="cellIs" dxfId="182" priority="206" operator="equal">
      <formula>"""erro"""</formula>
    </cfRule>
  </conditionalFormatting>
  <conditionalFormatting sqref="I68">
    <cfRule type="containsText" dxfId="181" priority="203" operator="containsText" text="erro">
      <formula>NOT(ISERROR(SEARCH("erro",I68)))</formula>
    </cfRule>
    <cfRule type="cellIs" dxfId="180" priority="204" operator="equal">
      <formula>"""erro"""</formula>
    </cfRule>
  </conditionalFormatting>
  <conditionalFormatting sqref="I69">
    <cfRule type="containsText" dxfId="179" priority="201" operator="containsText" text="erro">
      <formula>NOT(ISERROR(SEARCH("erro",I69)))</formula>
    </cfRule>
    <cfRule type="cellIs" dxfId="178" priority="202" operator="equal">
      <formula>"""erro"""</formula>
    </cfRule>
  </conditionalFormatting>
  <conditionalFormatting sqref="I70">
    <cfRule type="containsText" dxfId="177" priority="199" operator="containsText" text="erro">
      <formula>NOT(ISERROR(SEARCH("erro",I70)))</formula>
    </cfRule>
    <cfRule type="cellIs" dxfId="176" priority="200" operator="equal">
      <formula>"""erro"""</formula>
    </cfRule>
  </conditionalFormatting>
  <conditionalFormatting sqref="I69">
    <cfRule type="containsText" dxfId="175" priority="197" operator="containsText" text="erro">
      <formula>NOT(ISERROR(SEARCH("erro",I69)))</formula>
    </cfRule>
    <cfRule type="cellIs" dxfId="174" priority="198" operator="equal">
      <formula>"""erro"""</formula>
    </cfRule>
  </conditionalFormatting>
  <conditionalFormatting sqref="I62">
    <cfRule type="containsText" dxfId="173" priority="195" operator="containsText" text="erro">
      <formula>NOT(ISERROR(SEARCH("erro",I62)))</formula>
    </cfRule>
    <cfRule type="cellIs" dxfId="172" priority="196" operator="equal">
      <formula>"""erro"""</formula>
    </cfRule>
  </conditionalFormatting>
  <conditionalFormatting sqref="I64">
    <cfRule type="containsText" dxfId="171" priority="193" operator="containsText" text="erro">
      <formula>NOT(ISERROR(SEARCH("erro",I64)))</formula>
    </cfRule>
    <cfRule type="cellIs" dxfId="170" priority="194" operator="equal">
      <formula>"""erro"""</formula>
    </cfRule>
  </conditionalFormatting>
  <conditionalFormatting sqref="I65">
    <cfRule type="containsText" dxfId="169" priority="191" operator="containsText" text="erro">
      <formula>NOT(ISERROR(SEARCH("erro",I65)))</formula>
    </cfRule>
    <cfRule type="cellIs" dxfId="168" priority="192" operator="equal">
      <formula>"""erro"""</formula>
    </cfRule>
  </conditionalFormatting>
  <conditionalFormatting sqref="I67">
    <cfRule type="containsText" dxfId="167" priority="189" operator="containsText" text="erro">
      <formula>NOT(ISERROR(SEARCH("erro",I67)))</formula>
    </cfRule>
    <cfRule type="cellIs" dxfId="166" priority="190" operator="equal">
      <formula>"""erro"""</formula>
    </cfRule>
  </conditionalFormatting>
  <conditionalFormatting sqref="I68">
    <cfRule type="containsText" dxfId="165" priority="187" operator="containsText" text="erro">
      <formula>NOT(ISERROR(SEARCH("erro",I68)))</formula>
    </cfRule>
    <cfRule type="cellIs" dxfId="164" priority="188" operator="equal">
      <formula>"""erro"""</formula>
    </cfRule>
  </conditionalFormatting>
  <conditionalFormatting sqref="I69">
    <cfRule type="containsText" dxfId="163" priority="185" operator="containsText" text="erro">
      <formula>NOT(ISERROR(SEARCH("erro",I69)))</formula>
    </cfRule>
    <cfRule type="cellIs" dxfId="162" priority="186" operator="equal">
      <formula>"""erro"""</formula>
    </cfRule>
  </conditionalFormatting>
  <conditionalFormatting sqref="I70">
    <cfRule type="containsText" dxfId="161" priority="183" operator="containsText" text="erro">
      <formula>NOT(ISERROR(SEARCH("erro",I70)))</formula>
    </cfRule>
    <cfRule type="cellIs" dxfId="160" priority="184" operator="equal">
      <formula>"""erro"""</formula>
    </cfRule>
  </conditionalFormatting>
  <conditionalFormatting sqref="I68">
    <cfRule type="containsText" dxfId="159" priority="181" operator="containsText" text="erro">
      <formula>NOT(ISERROR(SEARCH("erro",I68)))</formula>
    </cfRule>
    <cfRule type="cellIs" dxfId="158" priority="182" operator="equal">
      <formula>"""erro"""</formula>
    </cfRule>
  </conditionalFormatting>
  <conditionalFormatting sqref="I70">
    <cfRule type="containsText" dxfId="157" priority="179" operator="containsText" text="erro">
      <formula>NOT(ISERROR(SEARCH("erro",I70)))</formula>
    </cfRule>
    <cfRule type="cellIs" dxfId="156" priority="180" operator="equal">
      <formula>"""erro"""</formula>
    </cfRule>
  </conditionalFormatting>
  <conditionalFormatting sqref="I64">
    <cfRule type="containsText" dxfId="155" priority="177" operator="containsText" text="erro">
      <formula>NOT(ISERROR(SEARCH("erro",I64)))</formula>
    </cfRule>
    <cfRule type="cellIs" dxfId="154" priority="178" operator="equal">
      <formula>"""erro"""</formula>
    </cfRule>
  </conditionalFormatting>
  <conditionalFormatting sqref="I63">
    <cfRule type="containsText" dxfId="153" priority="175" operator="containsText" text="erro">
      <formula>NOT(ISERROR(SEARCH("erro",I63)))</formula>
    </cfRule>
    <cfRule type="cellIs" dxfId="152" priority="176" operator="equal">
      <formula>"""erro"""</formula>
    </cfRule>
  </conditionalFormatting>
  <conditionalFormatting sqref="I64">
    <cfRule type="containsText" dxfId="151" priority="173" operator="containsText" text="erro">
      <formula>NOT(ISERROR(SEARCH("erro",I64)))</formula>
    </cfRule>
    <cfRule type="cellIs" dxfId="150" priority="174" operator="equal">
      <formula>"""erro"""</formula>
    </cfRule>
  </conditionalFormatting>
  <conditionalFormatting sqref="I66">
    <cfRule type="containsText" dxfId="149" priority="171" operator="containsText" text="erro">
      <formula>NOT(ISERROR(SEARCH("erro",I66)))</formula>
    </cfRule>
    <cfRule type="cellIs" dxfId="148" priority="172" operator="equal">
      <formula>"""erro"""</formula>
    </cfRule>
  </conditionalFormatting>
  <conditionalFormatting sqref="I67">
    <cfRule type="containsText" dxfId="147" priority="169" operator="containsText" text="erro">
      <formula>NOT(ISERROR(SEARCH("erro",I67)))</formula>
    </cfRule>
    <cfRule type="cellIs" dxfId="146" priority="170" operator="equal">
      <formula>"""erro"""</formula>
    </cfRule>
  </conditionalFormatting>
  <conditionalFormatting sqref="I69">
    <cfRule type="containsText" dxfId="145" priority="167" operator="containsText" text="erro">
      <formula>NOT(ISERROR(SEARCH("erro",I69)))</formula>
    </cfRule>
    <cfRule type="cellIs" dxfId="144" priority="168" operator="equal">
      <formula>"""erro"""</formula>
    </cfRule>
  </conditionalFormatting>
  <conditionalFormatting sqref="I70">
    <cfRule type="containsText" dxfId="143" priority="165" operator="containsText" text="erro">
      <formula>NOT(ISERROR(SEARCH("erro",I70)))</formula>
    </cfRule>
    <cfRule type="cellIs" dxfId="142" priority="166" operator="equal">
      <formula>"""erro"""</formula>
    </cfRule>
  </conditionalFormatting>
  <conditionalFormatting sqref="I70">
    <cfRule type="containsText" dxfId="141" priority="163" operator="containsText" text="erro">
      <formula>NOT(ISERROR(SEARCH("erro",I70)))</formula>
    </cfRule>
    <cfRule type="cellIs" dxfId="140" priority="164" operator="equal">
      <formula>"""erro"""</formula>
    </cfRule>
  </conditionalFormatting>
  <conditionalFormatting sqref="I63">
    <cfRule type="containsText" dxfId="139" priority="161" operator="containsText" text="erro">
      <formula>NOT(ISERROR(SEARCH("erro",I63)))</formula>
    </cfRule>
    <cfRule type="cellIs" dxfId="138" priority="162" operator="equal">
      <formula>"""erro"""</formula>
    </cfRule>
  </conditionalFormatting>
  <conditionalFormatting sqref="I65">
    <cfRule type="containsText" dxfId="137" priority="159" operator="containsText" text="erro">
      <formula>NOT(ISERROR(SEARCH("erro",I65)))</formula>
    </cfRule>
    <cfRule type="cellIs" dxfId="136" priority="160" operator="equal">
      <formula>"""erro"""</formula>
    </cfRule>
  </conditionalFormatting>
  <conditionalFormatting sqref="I66">
    <cfRule type="containsText" dxfId="135" priority="157" operator="containsText" text="erro">
      <formula>NOT(ISERROR(SEARCH("erro",I66)))</formula>
    </cfRule>
    <cfRule type="cellIs" dxfId="134" priority="158" operator="equal">
      <formula>"""erro"""</formula>
    </cfRule>
  </conditionalFormatting>
  <conditionalFormatting sqref="I68">
    <cfRule type="containsText" dxfId="133" priority="155" operator="containsText" text="erro">
      <formula>NOT(ISERROR(SEARCH("erro",I68)))</formula>
    </cfRule>
    <cfRule type="cellIs" dxfId="132" priority="156" operator="equal">
      <formula>"""erro"""</formula>
    </cfRule>
  </conditionalFormatting>
  <conditionalFormatting sqref="I69">
    <cfRule type="containsText" dxfId="131" priority="153" operator="containsText" text="erro">
      <formula>NOT(ISERROR(SEARCH("erro",I69)))</formula>
    </cfRule>
    <cfRule type="cellIs" dxfId="130" priority="154" operator="equal">
      <formula>"""erro"""</formula>
    </cfRule>
  </conditionalFormatting>
  <conditionalFormatting sqref="I70">
    <cfRule type="containsText" dxfId="129" priority="151" operator="containsText" text="erro">
      <formula>NOT(ISERROR(SEARCH("erro",I70)))</formula>
    </cfRule>
    <cfRule type="cellIs" dxfId="128" priority="152" operator="equal">
      <formula>"""erro"""</formula>
    </cfRule>
  </conditionalFormatting>
  <conditionalFormatting sqref="I69">
    <cfRule type="containsText" dxfId="127" priority="149" operator="containsText" text="erro">
      <formula>NOT(ISERROR(SEARCH("erro",I69)))</formula>
    </cfRule>
    <cfRule type="cellIs" dxfId="126" priority="150" operator="equal">
      <formula>"""erro"""</formula>
    </cfRule>
  </conditionalFormatting>
  <conditionalFormatting sqref="I65">
    <cfRule type="containsText" dxfId="125" priority="147" operator="containsText" text="erro">
      <formula>NOT(ISERROR(SEARCH("erro",I65)))</formula>
    </cfRule>
    <cfRule type="cellIs" dxfId="124" priority="148" operator="equal">
      <formula>"""erro"""</formula>
    </cfRule>
  </conditionalFormatting>
  <conditionalFormatting sqref="I64">
    <cfRule type="containsText" dxfId="123" priority="145" operator="containsText" text="erro">
      <formula>NOT(ISERROR(SEARCH("erro",I64)))</formula>
    </cfRule>
    <cfRule type="cellIs" dxfId="122" priority="146" operator="equal">
      <formula>"""erro"""</formula>
    </cfRule>
  </conditionalFormatting>
  <conditionalFormatting sqref="I63">
    <cfRule type="containsText" dxfId="121" priority="143" operator="containsText" text="erro">
      <formula>NOT(ISERROR(SEARCH("erro",I63)))</formula>
    </cfRule>
    <cfRule type="cellIs" dxfId="120" priority="144" operator="equal">
      <formula>"""erro"""</formula>
    </cfRule>
  </conditionalFormatting>
  <conditionalFormatting sqref="I63">
    <cfRule type="containsText" dxfId="119" priority="141" operator="containsText" text="erro">
      <formula>NOT(ISERROR(SEARCH("erro",I63)))</formula>
    </cfRule>
    <cfRule type="cellIs" dxfId="118" priority="142" operator="equal">
      <formula>"""erro"""</formula>
    </cfRule>
  </conditionalFormatting>
  <conditionalFormatting sqref="I63">
    <cfRule type="containsText" dxfId="117" priority="139" operator="containsText" text="erro">
      <formula>NOT(ISERROR(SEARCH("erro",I63)))</formula>
    </cfRule>
    <cfRule type="cellIs" dxfId="116" priority="140" operator="equal">
      <formula>"""erro"""</formula>
    </cfRule>
  </conditionalFormatting>
  <conditionalFormatting sqref="I63">
    <cfRule type="containsText" dxfId="115" priority="137" operator="containsText" text="erro">
      <formula>NOT(ISERROR(SEARCH("erro",I63)))</formula>
    </cfRule>
    <cfRule type="cellIs" dxfId="114" priority="138" operator="equal">
      <formula>"""erro"""</formula>
    </cfRule>
  </conditionalFormatting>
  <conditionalFormatting sqref="I63">
    <cfRule type="containsText" dxfId="113" priority="135" operator="containsText" text="erro">
      <formula>NOT(ISERROR(SEARCH("erro",I63)))</formula>
    </cfRule>
    <cfRule type="cellIs" dxfId="112" priority="136" operator="equal">
      <formula>"""erro"""</formula>
    </cfRule>
  </conditionalFormatting>
  <conditionalFormatting sqref="I63">
    <cfRule type="containsText" dxfId="111" priority="133" operator="containsText" text="erro">
      <formula>NOT(ISERROR(SEARCH("erro",I63)))</formula>
    </cfRule>
    <cfRule type="cellIs" dxfId="110" priority="134" operator="equal">
      <formula>"""erro"""</formula>
    </cfRule>
  </conditionalFormatting>
  <conditionalFormatting sqref="I63">
    <cfRule type="containsText" dxfId="109" priority="131" operator="containsText" text="erro">
      <formula>NOT(ISERROR(SEARCH("erro",I63)))</formula>
    </cfRule>
    <cfRule type="cellIs" dxfId="108" priority="132" operator="equal">
      <formula>"""erro"""</formula>
    </cfRule>
  </conditionalFormatting>
  <conditionalFormatting sqref="I63">
    <cfRule type="containsText" dxfId="107" priority="129" operator="containsText" text="erro">
      <formula>NOT(ISERROR(SEARCH("erro",I63)))</formula>
    </cfRule>
    <cfRule type="cellIs" dxfId="106" priority="130" operator="equal">
      <formula>"""erro"""</formula>
    </cfRule>
  </conditionalFormatting>
  <conditionalFormatting sqref="I64">
    <cfRule type="containsText" dxfId="105" priority="127" operator="containsText" text="erro">
      <formula>NOT(ISERROR(SEARCH("erro",I64)))</formula>
    </cfRule>
    <cfRule type="cellIs" dxfId="104" priority="128" operator="equal">
      <formula>"""erro"""</formula>
    </cfRule>
  </conditionalFormatting>
  <conditionalFormatting sqref="I64">
    <cfRule type="containsText" dxfId="103" priority="125" operator="containsText" text="erro">
      <formula>NOT(ISERROR(SEARCH("erro",I64)))</formula>
    </cfRule>
    <cfRule type="cellIs" dxfId="102" priority="126" operator="equal">
      <formula>"""erro"""</formula>
    </cfRule>
  </conditionalFormatting>
  <conditionalFormatting sqref="I64">
    <cfRule type="containsText" dxfId="101" priority="123" operator="containsText" text="erro">
      <formula>NOT(ISERROR(SEARCH("erro",I64)))</formula>
    </cfRule>
    <cfRule type="cellIs" dxfId="100" priority="124" operator="equal">
      <formula>"""erro"""</formula>
    </cfRule>
  </conditionalFormatting>
  <conditionalFormatting sqref="I64">
    <cfRule type="containsText" dxfId="99" priority="121" operator="containsText" text="erro">
      <formula>NOT(ISERROR(SEARCH("erro",I64)))</formula>
    </cfRule>
    <cfRule type="cellIs" dxfId="98" priority="122" operator="equal">
      <formula>"""erro"""</formula>
    </cfRule>
  </conditionalFormatting>
  <conditionalFormatting sqref="I64">
    <cfRule type="containsText" dxfId="97" priority="119" operator="containsText" text="erro">
      <formula>NOT(ISERROR(SEARCH("erro",I64)))</formula>
    </cfRule>
    <cfRule type="cellIs" dxfId="96" priority="120" operator="equal">
      <formula>"""erro"""</formula>
    </cfRule>
  </conditionalFormatting>
  <conditionalFormatting sqref="I64">
    <cfRule type="containsText" dxfId="95" priority="117" operator="containsText" text="erro">
      <formula>NOT(ISERROR(SEARCH("erro",I64)))</formula>
    </cfRule>
    <cfRule type="cellIs" dxfId="94" priority="118" operator="equal">
      <formula>"""erro"""</formula>
    </cfRule>
  </conditionalFormatting>
  <conditionalFormatting sqref="I64">
    <cfRule type="containsText" dxfId="93" priority="115" operator="containsText" text="erro">
      <formula>NOT(ISERROR(SEARCH("erro",I64)))</formula>
    </cfRule>
    <cfRule type="cellIs" dxfId="92" priority="116" operator="equal">
      <formula>"""erro"""</formula>
    </cfRule>
  </conditionalFormatting>
  <conditionalFormatting sqref="I64">
    <cfRule type="containsText" dxfId="91" priority="113" operator="containsText" text="erro">
      <formula>NOT(ISERROR(SEARCH("erro",I64)))</formula>
    </cfRule>
    <cfRule type="cellIs" dxfId="90" priority="114" operator="equal">
      <formula>"""erro"""</formula>
    </cfRule>
  </conditionalFormatting>
  <conditionalFormatting sqref="I65">
    <cfRule type="containsText" dxfId="89" priority="111" operator="containsText" text="erro">
      <formula>NOT(ISERROR(SEARCH("erro",I65)))</formula>
    </cfRule>
    <cfRule type="cellIs" dxfId="88" priority="112" operator="equal">
      <formula>"""erro"""</formula>
    </cfRule>
  </conditionalFormatting>
  <conditionalFormatting sqref="I65">
    <cfRule type="containsText" dxfId="87" priority="109" operator="containsText" text="erro">
      <formula>NOT(ISERROR(SEARCH("erro",I65)))</formula>
    </cfRule>
    <cfRule type="cellIs" dxfId="86" priority="110" operator="equal">
      <formula>"""erro"""</formula>
    </cfRule>
  </conditionalFormatting>
  <conditionalFormatting sqref="I65">
    <cfRule type="containsText" dxfId="85" priority="107" operator="containsText" text="erro">
      <formula>NOT(ISERROR(SEARCH("erro",I65)))</formula>
    </cfRule>
    <cfRule type="cellIs" dxfId="84" priority="108" operator="equal">
      <formula>"""erro"""</formula>
    </cfRule>
  </conditionalFormatting>
  <conditionalFormatting sqref="I65">
    <cfRule type="containsText" dxfId="83" priority="105" operator="containsText" text="erro">
      <formula>NOT(ISERROR(SEARCH("erro",I65)))</formula>
    </cfRule>
    <cfRule type="cellIs" dxfId="82" priority="106" operator="equal">
      <formula>"""erro"""</formula>
    </cfRule>
  </conditionalFormatting>
  <conditionalFormatting sqref="I65">
    <cfRule type="containsText" dxfId="81" priority="103" operator="containsText" text="erro">
      <formula>NOT(ISERROR(SEARCH("erro",I65)))</formula>
    </cfRule>
    <cfRule type="cellIs" dxfId="80" priority="104" operator="equal">
      <formula>"""erro"""</formula>
    </cfRule>
  </conditionalFormatting>
  <conditionalFormatting sqref="I65">
    <cfRule type="containsText" dxfId="79" priority="101" operator="containsText" text="erro">
      <formula>NOT(ISERROR(SEARCH("erro",I65)))</formula>
    </cfRule>
    <cfRule type="cellIs" dxfId="78" priority="102" operator="equal">
      <formula>"""erro"""</formula>
    </cfRule>
  </conditionalFormatting>
  <conditionalFormatting sqref="I65">
    <cfRule type="containsText" dxfId="77" priority="99" operator="containsText" text="erro">
      <formula>NOT(ISERROR(SEARCH("erro",I65)))</formula>
    </cfRule>
    <cfRule type="cellIs" dxfId="76" priority="100" operator="equal">
      <formula>"""erro"""</formula>
    </cfRule>
  </conditionalFormatting>
  <conditionalFormatting sqref="I65">
    <cfRule type="containsText" dxfId="75" priority="97" operator="containsText" text="erro">
      <formula>NOT(ISERROR(SEARCH("erro",I65)))</formula>
    </cfRule>
    <cfRule type="cellIs" dxfId="74" priority="98" operator="equal">
      <formula>"""erro"""</formula>
    </cfRule>
  </conditionalFormatting>
  <conditionalFormatting sqref="I67">
    <cfRule type="containsText" dxfId="73" priority="95" operator="containsText" text="erro">
      <formula>NOT(ISERROR(SEARCH("erro",I67)))</formula>
    </cfRule>
    <cfRule type="cellIs" dxfId="72" priority="96" operator="equal">
      <formula>"""erro"""</formula>
    </cfRule>
  </conditionalFormatting>
  <conditionalFormatting sqref="I67">
    <cfRule type="containsText" dxfId="71" priority="93" operator="containsText" text="erro">
      <formula>NOT(ISERROR(SEARCH("erro",I67)))</formula>
    </cfRule>
    <cfRule type="cellIs" dxfId="70" priority="94" operator="equal">
      <formula>"""erro"""</formula>
    </cfRule>
  </conditionalFormatting>
  <conditionalFormatting sqref="I67">
    <cfRule type="containsText" dxfId="69" priority="91" operator="containsText" text="erro">
      <formula>NOT(ISERROR(SEARCH("erro",I67)))</formula>
    </cfRule>
    <cfRule type="cellIs" dxfId="68" priority="92" operator="equal">
      <formula>"""erro"""</formula>
    </cfRule>
  </conditionalFormatting>
  <conditionalFormatting sqref="I67">
    <cfRule type="containsText" dxfId="67" priority="89" operator="containsText" text="erro">
      <formula>NOT(ISERROR(SEARCH("erro",I67)))</formula>
    </cfRule>
    <cfRule type="cellIs" dxfId="66" priority="90" operator="equal">
      <formula>"""erro"""</formula>
    </cfRule>
  </conditionalFormatting>
  <conditionalFormatting sqref="I67">
    <cfRule type="containsText" dxfId="65" priority="87" operator="containsText" text="erro">
      <formula>NOT(ISERROR(SEARCH("erro",I67)))</formula>
    </cfRule>
    <cfRule type="cellIs" dxfId="64" priority="88" operator="equal">
      <formula>"""erro"""</formula>
    </cfRule>
  </conditionalFormatting>
  <conditionalFormatting sqref="I67">
    <cfRule type="containsText" dxfId="63" priority="85" operator="containsText" text="erro">
      <formula>NOT(ISERROR(SEARCH("erro",I67)))</formula>
    </cfRule>
    <cfRule type="cellIs" dxfId="62" priority="86" operator="equal">
      <formula>"""erro"""</formula>
    </cfRule>
  </conditionalFormatting>
  <conditionalFormatting sqref="I67">
    <cfRule type="containsText" dxfId="61" priority="83" operator="containsText" text="erro">
      <formula>NOT(ISERROR(SEARCH("erro",I67)))</formula>
    </cfRule>
    <cfRule type="cellIs" dxfId="60" priority="84" operator="equal">
      <formula>"""erro"""</formula>
    </cfRule>
  </conditionalFormatting>
  <conditionalFormatting sqref="I67">
    <cfRule type="containsText" dxfId="59" priority="81" operator="containsText" text="erro">
      <formula>NOT(ISERROR(SEARCH("erro",I67)))</formula>
    </cfRule>
    <cfRule type="cellIs" dxfId="58" priority="82" operator="equal">
      <formula>"""erro"""</formula>
    </cfRule>
  </conditionalFormatting>
  <conditionalFormatting sqref="I68">
    <cfRule type="containsText" dxfId="57" priority="79" operator="containsText" text="erro">
      <formula>NOT(ISERROR(SEARCH("erro",I68)))</formula>
    </cfRule>
    <cfRule type="cellIs" dxfId="56" priority="80" operator="equal">
      <formula>"""erro"""</formula>
    </cfRule>
  </conditionalFormatting>
  <conditionalFormatting sqref="I68">
    <cfRule type="containsText" dxfId="55" priority="77" operator="containsText" text="erro">
      <formula>NOT(ISERROR(SEARCH("erro",I68)))</formula>
    </cfRule>
    <cfRule type="cellIs" dxfId="54" priority="78" operator="equal">
      <formula>"""erro"""</formula>
    </cfRule>
  </conditionalFormatting>
  <conditionalFormatting sqref="I68">
    <cfRule type="containsText" dxfId="53" priority="75" operator="containsText" text="erro">
      <formula>NOT(ISERROR(SEARCH("erro",I68)))</formula>
    </cfRule>
    <cfRule type="cellIs" dxfId="52" priority="76" operator="equal">
      <formula>"""erro"""</formula>
    </cfRule>
  </conditionalFormatting>
  <conditionalFormatting sqref="I68">
    <cfRule type="containsText" dxfId="51" priority="73" operator="containsText" text="erro">
      <formula>NOT(ISERROR(SEARCH("erro",I68)))</formula>
    </cfRule>
    <cfRule type="cellIs" dxfId="50" priority="74" operator="equal">
      <formula>"""erro"""</formula>
    </cfRule>
  </conditionalFormatting>
  <conditionalFormatting sqref="I68">
    <cfRule type="containsText" dxfId="49" priority="71" operator="containsText" text="erro">
      <formula>NOT(ISERROR(SEARCH("erro",I68)))</formula>
    </cfRule>
    <cfRule type="cellIs" dxfId="48" priority="72" operator="equal">
      <formula>"""erro"""</formula>
    </cfRule>
  </conditionalFormatting>
  <conditionalFormatting sqref="I68">
    <cfRule type="containsText" dxfId="47" priority="69" operator="containsText" text="erro">
      <formula>NOT(ISERROR(SEARCH("erro",I68)))</formula>
    </cfRule>
    <cfRule type="cellIs" dxfId="46" priority="70" operator="equal">
      <formula>"""erro"""</formula>
    </cfRule>
  </conditionalFormatting>
  <conditionalFormatting sqref="I68">
    <cfRule type="containsText" dxfId="45" priority="67" operator="containsText" text="erro">
      <formula>NOT(ISERROR(SEARCH("erro",I68)))</formula>
    </cfRule>
    <cfRule type="cellIs" dxfId="44" priority="68" operator="equal">
      <formula>"""erro"""</formula>
    </cfRule>
  </conditionalFormatting>
  <conditionalFormatting sqref="I68">
    <cfRule type="containsText" dxfId="43" priority="65" operator="containsText" text="erro">
      <formula>NOT(ISERROR(SEARCH("erro",I68)))</formula>
    </cfRule>
    <cfRule type="cellIs" dxfId="42" priority="66" operator="equal">
      <formula>"""erro"""</formula>
    </cfRule>
  </conditionalFormatting>
  <conditionalFormatting sqref="I69">
    <cfRule type="containsText" dxfId="41" priority="63" operator="containsText" text="erro">
      <formula>NOT(ISERROR(SEARCH("erro",I69)))</formula>
    </cfRule>
    <cfRule type="cellIs" dxfId="40" priority="64" operator="equal">
      <formula>"""erro"""</formula>
    </cfRule>
  </conditionalFormatting>
  <conditionalFormatting sqref="I69">
    <cfRule type="containsText" dxfId="39" priority="61" operator="containsText" text="erro">
      <formula>NOT(ISERROR(SEARCH("erro",I69)))</formula>
    </cfRule>
    <cfRule type="cellIs" dxfId="38" priority="62" operator="equal">
      <formula>"""erro"""</formula>
    </cfRule>
  </conditionalFormatting>
  <conditionalFormatting sqref="I69">
    <cfRule type="containsText" dxfId="37" priority="59" operator="containsText" text="erro">
      <formula>NOT(ISERROR(SEARCH("erro",I69)))</formula>
    </cfRule>
    <cfRule type="cellIs" dxfId="36" priority="60" operator="equal">
      <formula>"""erro"""</formula>
    </cfRule>
  </conditionalFormatting>
  <conditionalFormatting sqref="I69">
    <cfRule type="containsText" dxfId="35" priority="57" operator="containsText" text="erro">
      <formula>NOT(ISERROR(SEARCH("erro",I69)))</formula>
    </cfRule>
    <cfRule type="cellIs" dxfId="34" priority="58" operator="equal">
      <formula>"""erro"""</formula>
    </cfRule>
  </conditionalFormatting>
  <conditionalFormatting sqref="I69">
    <cfRule type="containsText" dxfId="33" priority="55" operator="containsText" text="erro">
      <formula>NOT(ISERROR(SEARCH("erro",I69)))</formula>
    </cfRule>
    <cfRule type="cellIs" dxfId="32" priority="56" operator="equal">
      <formula>"""erro"""</formula>
    </cfRule>
  </conditionalFormatting>
  <conditionalFormatting sqref="I69">
    <cfRule type="containsText" dxfId="31" priority="53" operator="containsText" text="erro">
      <formula>NOT(ISERROR(SEARCH("erro",I69)))</formula>
    </cfRule>
    <cfRule type="cellIs" dxfId="30" priority="54" operator="equal">
      <formula>"""erro"""</formula>
    </cfRule>
  </conditionalFormatting>
  <conditionalFormatting sqref="I69">
    <cfRule type="containsText" dxfId="29" priority="51" operator="containsText" text="erro">
      <formula>NOT(ISERROR(SEARCH("erro",I69)))</formula>
    </cfRule>
    <cfRule type="cellIs" dxfId="28" priority="52" operator="equal">
      <formula>"""erro"""</formula>
    </cfRule>
  </conditionalFormatting>
  <conditionalFormatting sqref="I69">
    <cfRule type="containsText" dxfId="27" priority="49" operator="containsText" text="erro">
      <formula>NOT(ISERROR(SEARCH("erro",I69)))</formula>
    </cfRule>
    <cfRule type="cellIs" dxfId="26" priority="50" operator="equal">
      <formula>"""erro"""</formula>
    </cfRule>
  </conditionalFormatting>
  <conditionalFormatting sqref="I70">
    <cfRule type="containsText" dxfId="25" priority="47" operator="containsText" text="erro">
      <formula>NOT(ISERROR(SEARCH("erro",I70)))</formula>
    </cfRule>
    <cfRule type="cellIs" dxfId="24" priority="48" operator="equal">
      <formula>"""erro"""</formula>
    </cfRule>
  </conditionalFormatting>
  <conditionalFormatting sqref="I70">
    <cfRule type="containsText" dxfId="23" priority="45" operator="containsText" text="erro">
      <formula>NOT(ISERROR(SEARCH("erro",I70)))</formula>
    </cfRule>
    <cfRule type="cellIs" dxfId="22" priority="46" operator="equal">
      <formula>"""erro"""</formula>
    </cfRule>
  </conditionalFormatting>
  <conditionalFormatting sqref="I70">
    <cfRule type="containsText" dxfId="21" priority="43" operator="containsText" text="erro">
      <formula>NOT(ISERROR(SEARCH("erro",I70)))</formula>
    </cfRule>
    <cfRule type="cellIs" dxfId="20" priority="44" operator="equal">
      <formula>"""erro"""</formula>
    </cfRule>
  </conditionalFormatting>
  <conditionalFormatting sqref="I70">
    <cfRule type="containsText" dxfId="19" priority="41" operator="containsText" text="erro">
      <formula>NOT(ISERROR(SEARCH("erro",I70)))</formula>
    </cfRule>
    <cfRule type="cellIs" dxfId="18" priority="42" operator="equal">
      <formula>"""erro"""</formula>
    </cfRule>
  </conditionalFormatting>
  <conditionalFormatting sqref="I70">
    <cfRule type="containsText" dxfId="17" priority="39" operator="containsText" text="erro">
      <formula>NOT(ISERROR(SEARCH("erro",I70)))</formula>
    </cfRule>
    <cfRule type="cellIs" dxfId="16" priority="40" operator="equal">
      <formula>"""erro"""</formula>
    </cfRule>
  </conditionalFormatting>
  <conditionalFormatting sqref="I70">
    <cfRule type="containsText" dxfId="15" priority="37" operator="containsText" text="erro">
      <formula>NOT(ISERROR(SEARCH("erro",I70)))</formula>
    </cfRule>
    <cfRule type="cellIs" dxfId="14" priority="38" operator="equal">
      <formula>"""erro"""</formula>
    </cfRule>
  </conditionalFormatting>
  <conditionalFormatting sqref="I70">
    <cfRule type="containsText" dxfId="13" priority="35" operator="containsText" text="erro">
      <formula>NOT(ISERROR(SEARCH("erro",I70)))</formula>
    </cfRule>
    <cfRule type="cellIs" dxfId="12" priority="36" operator="equal">
      <formula>"""erro"""</formula>
    </cfRule>
  </conditionalFormatting>
  <conditionalFormatting sqref="I70">
    <cfRule type="containsText" dxfId="11" priority="33" operator="containsText" text="erro">
      <formula>NOT(ISERROR(SEARCH("erro",I70)))</formula>
    </cfRule>
    <cfRule type="cellIs" dxfId="10" priority="34" operator="equal">
      <formula>"""erro"""</formula>
    </cfRule>
  </conditionalFormatting>
  <conditionalFormatting sqref="N54:N93 N20:N29 N32:N42">
    <cfRule type="cellIs" dxfId="9" priority="32" operator="greaterThan">
      <formula>5.5</formula>
    </cfRule>
  </conditionalFormatting>
  <conditionalFormatting sqref="N44:N45 N47:N53">
    <cfRule type="cellIs" dxfId="8" priority="8" operator="greaterThan">
      <formula>5.5</formula>
    </cfRule>
  </conditionalFormatting>
  <conditionalFormatting sqref="I38:I44 I47:I53">
    <cfRule type="containsText" dxfId="7" priority="6" operator="containsText" text="erro">
      <formula>NOT(ISERROR(SEARCH("erro",I38)))</formula>
    </cfRule>
    <cfRule type="cellIs" dxfId="6" priority="7" operator="equal">
      <formula>"""erro"""</formula>
    </cfRule>
  </conditionalFormatting>
  <conditionalFormatting sqref="I37">
    <cfRule type="containsText" dxfId="5" priority="4" operator="containsText" text="erro">
      <formula>NOT(ISERROR(SEARCH("erro",I37)))</formula>
    </cfRule>
    <cfRule type="cellIs" dxfId="4" priority="5" operator="equal">
      <formula>"""erro"""</formula>
    </cfRule>
  </conditionalFormatting>
  <conditionalFormatting sqref="I45:J45">
    <cfRule type="containsText" dxfId="3" priority="1" operator="containsText" text="erro">
      <formula>NOT(ISERROR(SEARCH("erro",I45)))</formula>
    </cfRule>
    <cfRule type="cellIs" dxfId="2" priority="2" operator="equal">
      <formula>"""erro"""</formula>
    </cfRule>
  </conditionalFormatting>
  <printOptions horizontalCentered="1" gridLines="1"/>
  <pageMargins left="0.98425196850393704" right="0.78740157480314965" top="1.7716535433070868" bottom="0.98425196850393704" header="0.51181102362204722" footer="0.51181102362204722"/>
  <pageSetup paperSize="9" scale="9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workbookViewId="0">
      <selection activeCell="B30" sqref="B30"/>
    </sheetView>
  </sheetViews>
  <sheetFormatPr defaultRowHeight="12.75"/>
  <cols>
    <col min="1" max="1" width="17.85546875" customWidth="1"/>
    <col min="2" max="4" width="11.140625" customWidth="1"/>
    <col min="9" max="9" width="9.42578125" customWidth="1"/>
    <col min="12" max="12" width="9.140625" customWidth="1"/>
  </cols>
  <sheetData>
    <row r="1" spans="1:27" ht="12.75" customHeight="1">
      <c r="A1" s="147" t="s">
        <v>15</v>
      </c>
      <c r="B1" s="153" t="s">
        <v>66</v>
      </c>
      <c r="C1" s="153" t="s">
        <v>67</v>
      </c>
      <c r="D1" s="153" t="s">
        <v>68</v>
      </c>
      <c r="E1" s="8"/>
    </row>
    <row r="2" spans="1:27" ht="12.75" customHeight="1" thickBot="1">
      <c r="A2" s="147"/>
      <c r="B2" s="153"/>
      <c r="C2" s="153"/>
      <c r="D2" s="153"/>
      <c r="E2" s="8"/>
    </row>
    <row r="3" spans="1:27" ht="12.75" customHeight="1" thickTop="1">
      <c r="A3" s="45" t="s">
        <v>16</v>
      </c>
      <c r="B3" s="45">
        <v>0.43</v>
      </c>
      <c r="C3" s="10"/>
      <c r="D3" s="8"/>
      <c r="E3" s="8"/>
      <c r="G3" s="148" t="s">
        <v>62</v>
      </c>
      <c r="H3" s="145" t="s">
        <v>55</v>
      </c>
      <c r="I3" s="146"/>
      <c r="J3" s="145" t="s">
        <v>56</v>
      </c>
      <c r="K3" s="146"/>
      <c r="L3" s="145" t="s">
        <v>54</v>
      </c>
      <c r="M3" s="146"/>
      <c r="N3" s="145" t="s">
        <v>57</v>
      </c>
      <c r="O3" s="146"/>
      <c r="P3" s="145" t="s">
        <v>58</v>
      </c>
      <c r="Q3" s="146"/>
      <c r="R3" s="145" t="s">
        <v>59</v>
      </c>
      <c r="S3" s="146"/>
      <c r="T3" s="145" t="s">
        <v>60</v>
      </c>
      <c r="U3" s="146"/>
      <c r="V3" s="145" t="s">
        <v>61</v>
      </c>
      <c r="W3" s="146"/>
      <c r="X3" s="157"/>
      <c r="Y3" s="157"/>
      <c r="Z3" s="157"/>
      <c r="AA3" s="157"/>
    </row>
    <row r="4" spans="1:27" ht="12.75" customHeight="1">
      <c r="A4" s="45" t="s">
        <v>17</v>
      </c>
      <c r="B4" s="45">
        <v>0.55000000000000004</v>
      </c>
      <c r="C4" s="10"/>
      <c r="D4" s="8"/>
      <c r="E4" s="8"/>
      <c r="G4" s="149"/>
      <c r="H4" s="16" t="s">
        <v>40</v>
      </c>
      <c r="I4" s="17" t="s">
        <v>53</v>
      </c>
      <c r="J4" s="16" t="s">
        <v>40</v>
      </c>
      <c r="K4" s="17" t="s">
        <v>53</v>
      </c>
      <c r="L4" s="16" t="s">
        <v>40</v>
      </c>
      <c r="M4" s="17" t="s">
        <v>53</v>
      </c>
      <c r="N4" s="16" t="s">
        <v>40</v>
      </c>
      <c r="O4" s="17" t="s">
        <v>53</v>
      </c>
      <c r="P4" s="16" t="s">
        <v>40</v>
      </c>
      <c r="Q4" s="17" t="s">
        <v>53</v>
      </c>
      <c r="R4" s="16" t="s">
        <v>40</v>
      </c>
      <c r="S4" s="17" t="s">
        <v>53</v>
      </c>
      <c r="T4" s="16" t="s">
        <v>40</v>
      </c>
      <c r="U4" s="17" t="s">
        <v>53</v>
      </c>
      <c r="V4" s="16" t="s">
        <v>40</v>
      </c>
      <c r="W4" s="17" t="s">
        <v>53</v>
      </c>
      <c r="X4" s="15"/>
      <c r="Y4" s="15"/>
      <c r="Z4" s="15"/>
      <c r="AA4" s="15"/>
    </row>
    <row r="5" spans="1:27" ht="12.75" customHeight="1">
      <c r="A5" s="45" t="s">
        <v>18</v>
      </c>
      <c r="B5" s="45">
        <v>0.76</v>
      </c>
      <c r="C5" s="10"/>
      <c r="D5" s="8"/>
      <c r="E5" s="8"/>
      <c r="G5" s="19" t="str">
        <f>'CIRC 01.'!A20</f>
        <v>TR - A</v>
      </c>
      <c r="H5" s="18">
        <f>IF('CIRC 01.'!H20=95,'CIRC 01.'!B20*1000,0)</f>
        <v>0</v>
      </c>
      <c r="I5" s="24">
        <f>SUM(H5:H122)</f>
        <v>0</v>
      </c>
      <c r="J5" s="18">
        <f>IF('CIRC 01.'!H20=70,'CIRC 01.'!B20*1000,0)</f>
        <v>0</v>
      </c>
      <c r="K5" s="24">
        <f>SUM(J5:J122)</f>
        <v>0</v>
      </c>
      <c r="L5" s="18">
        <f>IF('CIRC 01.'!H20=50,'CIRC 01.'!B20*1000,0)</f>
        <v>22</v>
      </c>
      <c r="M5" s="24">
        <f>SUM(L5:L122)</f>
        <v>22</v>
      </c>
      <c r="N5" s="18">
        <f>IF('CIRC 01.'!H20=35,'CIRC 01.'!B20*1000,0)</f>
        <v>0</v>
      </c>
      <c r="O5" s="24">
        <f>SUM(N5:N122)</f>
        <v>120</v>
      </c>
      <c r="P5" s="18">
        <f>IF('CIRC 01.'!H20=25,'CIRC 01.'!B20*1000,0)</f>
        <v>0</v>
      </c>
      <c r="Q5" s="24">
        <f>SUM(P5:P122)</f>
        <v>240</v>
      </c>
      <c r="R5" s="18">
        <f>IF('CIRC 01.'!H20=16,'CIRC 01.'!B20*1000,0)</f>
        <v>0</v>
      </c>
      <c r="S5" s="24">
        <f>SUM(R5:R122)</f>
        <v>240</v>
      </c>
      <c r="T5" s="18">
        <f>IF('CIRC 01.'!H20=10,'CIRC 01.'!B20*1000,0)</f>
        <v>0</v>
      </c>
      <c r="U5" s="24">
        <f>SUM(T5:T122)</f>
        <v>240</v>
      </c>
      <c r="V5" s="18">
        <f>IF('CIRC 01.'!H20=6,'CIRC 01.'!B20*1000,0)</f>
        <v>0</v>
      </c>
      <c r="W5" s="24">
        <f>SUM(V5:V122)</f>
        <v>0</v>
      </c>
      <c r="X5" s="12"/>
      <c r="Y5" s="158"/>
      <c r="Z5" s="12"/>
      <c r="AA5" s="158"/>
    </row>
    <row r="6" spans="1:27" ht="12.75" customHeight="1">
      <c r="A6" s="45" t="s">
        <v>19</v>
      </c>
      <c r="B6" s="45">
        <v>0.98</v>
      </c>
      <c r="C6" s="8"/>
      <c r="D6" s="8"/>
      <c r="E6" s="8"/>
      <c r="G6" s="19" t="str">
        <f>'CIRC 01.'!A21</f>
        <v>A - B</v>
      </c>
      <c r="H6" s="18">
        <f>IF('CIRC 01.'!H21=95,'CIRC 01.'!B21*1000,0)</f>
        <v>0</v>
      </c>
      <c r="I6" s="24"/>
      <c r="J6" s="18">
        <f>IF('CIRC 01.'!H21=70,'CIRC 01.'!B21*1000,0)</f>
        <v>0</v>
      </c>
      <c r="K6" s="24"/>
      <c r="L6" s="18">
        <f>IF('CIRC 01.'!H21=50,'CIRC 01.'!B21*1000,0)</f>
        <v>0</v>
      </c>
      <c r="M6" s="24"/>
      <c r="N6" s="18">
        <f>IF('CIRC 01.'!H21=35,'CIRC 01.'!B21*1000,0)</f>
        <v>32</v>
      </c>
      <c r="O6" s="24"/>
      <c r="P6" s="18">
        <f>IF('CIRC 01.'!H21=25,'CIRC 01.'!B21*1000,0)</f>
        <v>0</v>
      </c>
      <c r="Q6" s="24"/>
      <c r="R6" s="18">
        <f>IF('CIRC 01.'!H21=16,'CIRC 01.'!B21*1000,0)</f>
        <v>0</v>
      </c>
      <c r="S6" s="24"/>
      <c r="T6" s="18">
        <f>IF('CIRC 01.'!H21=10,'CIRC 01.'!B21*1000,0)</f>
        <v>0</v>
      </c>
      <c r="U6" s="24"/>
      <c r="V6" s="18">
        <f>IF('CIRC 01.'!H21=6,'CIRC 01.'!B21*1000,0)</f>
        <v>0</v>
      </c>
      <c r="W6" s="24"/>
      <c r="X6" s="12"/>
      <c r="Y6" s="158"/>
      <c r="Z6" s="12"/>
      <c r="AA6" s="158"/>
    </row>
    <row r="7" spans="1:27" ht="12.75" customHeight="1">
      <c r="A7" s="46" t="s">
        <v>20</v>
      </c>
      <c r="B7" s="47">
        <v>1.33</v>
      </c>
      <c r="C7" s="8"/>
      <c r="D7" s="8"/>
      <c r="E7" s="8"/>
      <c r="G7" s="19" t="str">
        <f>'CIRC 01.'!A22</f>
        <v>B - C</v>
      </c>
      <c r="H7" s="18">
        <f>IF('CIRC 01.'!H22=95,'CIRC 01.'!B22*1000,0)</f>
        <v>0</v>
      </c>
      <c r="I7" s="24"/>
      <c r="J7" s="18">
        <f>IF('CIRC 01.'!H22=70,'CIRC 01.'!B22*1000,0)</f>
        <v>0</v>
      </c>
      <c r="K7" s="24"/>
      <c r="L7" s="18">
        <f>IF('CIRC 01.'!H22=50,'CIRC 01.'!B22*1000,0)</f>
        <v>0</v>
      </c>
      <c r="M7" s="24"/>
      <c r="N7" s="18">
        <f>IF('CIRC 01.'!H22=35,'CIRC 01.'!B22*1000,0)</f>
        <v>40</v>
      </c>
      <c r="O7" s="24"/>
      <c r="P7" s="18">
        <f>IF('CIRC 01.'!H22=25,'CIRC 01.'!B22*1000,0)</f>
        <v>0</v>
      </c>
      <c r="Q7" s="24"/>
      <c r="R7" s="18">
        <f>IF('CIRC 01.'!H22=16,'CIRC 01.'!B22*1000,0)</f>
        <v>0</v>
      </c>
      <c r="S7" s="24"/>
      <c r="T7" s="18">
        <f>IF('CIRC 01.'!H22=10,'CIRC 01.'!B22*1000,0)</f>
        <v>0</v>
      </c>
      <c r="U7" s="24"/>
      <c r="V7" s="18">
        <f>IF('CIRC 01.'!H22=6,'CIRC 01.'!B22*1000,0)</f>
        <v>0</v>
      </c>
      <c r="W7" s="24"/>
      <c r="X7" s="12"/>
      <c r="Y7" s="158"/>
      <c r="Z7" s="12"/>
      <c r="AA7" s="158"/>
    </row>
    <row r="8" spans="1:27" ht="12.75" customHeight="1">
      <c r="A8" s="46" t="s">
        <v>21</v>
      </c>
      <c r="B8" s="48">
        <v>2.0299999999999998</v>
      </c>
      <c r="C8" s="8"/>
      <c r="D8" s="8"/>
      <c r="E8" s="8"/>
      <c r="G8" s="19" t="str">
        <f>'CIRC 01.'!A23</f>
        <v>C - D</v>
      </c>
      <c r="H8" s="18">
        <f>IF('CIRC 01.'!H23=95,'CIRC 01.'!B23*1000,0)</f>
        <v>0</v>
      </c>
      <c r="I8" s="24"/>
      <c r="J8" s="18">
        <f>IF('CIRC 01.'!H23=70,'CIRC 01.'!B23*1000,0)</f>
        <v>0</v>
      </c>
      <c r="K8" s="24"/>
      <c r="L8" s="18">
        <f>IF('CIRC 01.'!H23=50,'CIRC 01.'!B23*1000,0)</f>
        <v>0</v>
      </c>
      <c r="M8" s="24"/>
      <c r="N8" s="18">
        <f>IF('CIRC 01.'!H23=35,'CIRC 01.'!B23*1000,0)</f>
        <v>0</v>
      </c>
      <c r="O8" s="24"/>
      <c r="P8" s="18">
        <f>IF('CIRC 01.'!H23=25,'CIRC 01.'!B23*1000,0)</f>
        <v>40</v>
      </c>
      <c r="Q8" s="24"/>
      <c r="R8" s="18">
        <f>IF('CIRC 01.'!H23=16,'CIRC 01.'!B23*1000,0)</f>
        <v>0</v>
      </c>
      <c r="S8" s="24"/>
      <c r="T8" s="18">
        <f>IF('CIRC 01.'!H23=10,'CIRC 01.'!B23*1000,0)</f>
        <v>0</v>
      </c>
      <c r="U8" s="24"/>
      <c r="V8" s="18">
        <f>IF('CIRC 01.'!H23=6,'CIRC 01.'!B23*1000,0)</f>
        <v>0</v>
      </c>
      <c r="W8" s="24"/>
      <c r="X8" s="12"/>
      <c r="Y8" s="158"/>
      <c r="Z8" s="12"/>
      <c r="AA8" s="158"/>
    </row>
    <row r="9" spans="1:27" ht="12.75" customHeight="1">
      <c r="A9" s="46" t="s">
        <v>22</v>
      </c>
      <c r="B9" s="48">
        <v>3.17</v>
      </c>
      <c r="C9" s="8"/>
      <c r="D9" s="8"/>
      <c r="E9" s="8"/>
      <c r="G9" s="19" t="str">
        <f>'CIRC 01.'!A24</f>
        <v>D - E</v>
      </c>
      <c r="H9" s="18">
        <f>IF('CIRC 01.'!H24=95,'CIRC 01.'!B24*1000,0)</f>
        <v>0</v>
      </c>
      <c r="I9" s="24"/>
      <c r="J9" s="18">
        <f>IF('CIRC 01.'!H24=70,'CIRC 01.'!B24*1000,0)</f>
        <v>0</v>
      </c>
      <c r="K9" s="24"/>
      <c r="L9" s="18">
        <f>IF('CIRC 01.'!H24=50,'CIRC 01.'!B24*1000,0)</f>
        <v>0</v>
      </c>
      <c r="M9" s="24"/>
      <c r="N9" s="18">
        <f>IF('CIRC 01.'!H24=35,'CIRC 01.'!B24*1000,0)</f>
        <v>0</v>
      </c>
      <c r="O9" s="24"/>
      <c r="P9" s="18">
        <f>IF('CIRC 01.'!H24=25,'CIRC 01.'!B24*1000,0)</f>
        <v>40</v>
      </c>
      <c r="Q9" s="24"/>
      <c r="R9" s="18">
        <f>IF('CIRC 01.'!H24=16,'CIRC 01.'!B24*1000,0)</f>
        <v>0</v>
      </c>
      <c r="S9" s="24"/>
      <c r="T9" s="18">
        <f>IF('CIRC 01.'!H24=10,'CIRC 01.'!B24*1000,0)</f>
        <v>0</v>
      </c>
      <c r="U9" s="24"/>
      <c r="V9" s="18">
        <f>IF('CIRC 01.'!H24=6,'CIRC 01.'!B24*1000,0)</f>
        <v>0</v>
      </c>
      <c r="W9" s="24"/>
      <c r="X9" s="12"/>
      <c r="Y9" s="158"/>
      <c r="Z9" s="12"/>
      <c r="AA9" s="158"/>
    </row>
    <row r="10" spans="1:27" ht="12.75" customHeight="1">
      <c r="A10" s="46" t="s">
        <v>23</v>
      </c>
      <c r="B10" s="48">
        <v>5.25</v>
      </c>
      <c r="C10" s="8"/>
      <c r="D10" s="8"/>
      <c r="E10" s="8"/>
      <c r="G10" s="19" t="str">
        <f>'CIRC 01.'!A25</f>
        <v>E - F</v>
      </c>
      <c r="H10" s="18">
        <f>IF('CIRC 01.'!H25=95,'CIRC 01.'!B25*1000,0)</f>
        <v>0</v>
      </c>
      <c r="I10" s="24"/>
      <c r="J10" s="18">
        <f>IF('CIRC 01.'!H25=70,'CIRC 01.'!B25*1000,0)</f>
        <v>0</v>
      </c>
      <c r="K10" s="24"/>
      <c r="L10" s="18">
        <f>IF('CIRC 01.'!H25=50,'CIRC 01.'!B25*1000,0)</f>
        <v>0</v>
      </c>
      <c r="M10" s="24"/>
      <c r="N10" s="18">
        <f>IF('CIRC 01.'!H25=35,'CIRC 01.'!B25*1000,0)</f>
        <v>0</v>
      </c>
      <c r="O10" s="24"/>
      <c r="P10" s="18">
        <f>IF('CIRC 01.'!H25=25,'CIRC 01.'!B25*1000,0)</f>
        <v>40</v>
      </c>
      <c r="Q10" s="24"/>
      <c r="R10" s="18">
        <f>IF('CIRC 01.'!H25=16,'CIRC 01.'!B25*1000,0)</f>
        <v>0</v>
      </c>
      <c r="S10" s="24"/>
      <c r="T10" s="18">
        <f>IF('CIRC 01.'!H25=10,'CIRC 01.'!B25*1000,0)</f>
        <v>0</v>
      </c>
      <c r="U10" s="24"/>
      <c r="V10" s="18">
        <f>IF('CIRC 01.'!H25=6,'CIRC 01.'!B25*1000,0)</f>
        <v>0</v>
      </c>
      <c r="W10" s="24"/>
      <c r="X10" s="12"/>
      <c r="Y10" s="158"/>
      <c r="Z10" s="12"/>
      <c r="AA10" s="158"/>
    </row>
    <row r="11" spans="1:27" ht="12.75" customHeight="1">
      <c r="A11" s="45" t="s">
        <v>24</v>
      </c>
      <c r="B11" s="45">
        <v>7.79</v>
      </c>
      <c r="C11" s="8"/>
      <c r="D11" s="8"/>
      <c r="E11" s="8"/>
      <c r="G11" s="19" t="str">
        <f>'CIRC 01.'!A26</f>
        <v>F - G</v>
      </c>
      <c r="H11" s="18">
        <f>IF('CIRC 01.'!H26=95,'CIRC 01.'!B26*1000,0)</f>
        <v>0</v>
      </c>
      <c r="I11" s="24"/>
      <c r="J11" s="18">
        <f>IF('CIRC 01.'!H26=70,'CIRC 01.'!B26*1000,0)</f>
        <v>0</v>
      </c>
      <c r="K11" s="24"/>
      <c r="L11" s="18">
        <f>IF('CIRC 01.'!H26=50,'CIRC 01.'!B26*1000,0)</f>
        <v>0</v>
      </c>
      <c r="M11" s="24"/>
      <c r="N11" s="18">
        <f>IF('CIRC 01.'!H26=35,'CIRC 01.'!B26*1000,0)</f>
        <v>0</v>
      </c>
      <c r="O11" s="24"/>
      <c r="P11" s="18">
        <f>IF('CIRC 01.'!H26=25,'CIRC 01.'!B26*1000,0)</f>
        <v>0</v>
      </c>
      <c r="Q11" s="24"/>
      <c r="R11" s="18">
        <f>IF('CIRC 01.'!H26=16,'CIRC 01.'!B26*1000,0)</f>
        <v>40</v>
      </c>
      <c r="S11" s="24"/>
      <c r="T11" s="18">
        <f>IF('CIRC 01.'!H26=10,'CIRC 01.'!B26*1000,0)</f>
        <v>0</v>
      </c>
      <c r="U11" s="24"/>
      <c r="V11" s="18">
        <f>IF('CIRC 01.'!H26=6,'CIRC 01.'!B26*1000,0)</f>
        <v>0</v>
      </c>
      <c r="W11" s="24"/>
      <c r="X11" s="12"/>
      <c r="Y11" s="158"/>
      <c r="Z11" s="12"/>
      <c r="AA11" s="158"/>
    </row>
    <row r="12" spans="1:27" ht="12.75" customHeight="1">
      <c r="A12" s="45" t="s">
        <v>25</v>
      </c>
      <c r="B12" s="49">
        <v>12.4</v>
      </c>
      <c r="C12" s="8"/>
      <c r="D12" s="8"/>
      <c r="E12" s="8"/>
      <c r="G12" s="19" t="str">
        <f>'CIRC 01.'!A27</f>
        <v>G - H</v>
      </c>
      <c r="H12" s="18">
        <f>IF('CIRC 01.'!H27=95,'CIRC 01.'!B27*1000,0)</f>
        <v>0</v>
      </c>
      <c r="I12" s="24"/>
      <c r="J12" s="18">
        <f>IF('CIRC 01.'!H27=70,'CIRC 01.'!B27*1000,0)</f>
        <v>0</v>
      </c>
      <c r="K12" s="24"/>
      <c r="L12" s="18">
        <f>IF('CIRC 01.'!H27=50,'CIRC 01.'!B27*1000,0)</f>
        <v>0</v>
      </c>
      <c r="M12" s="24"/>
      <c r="N12" s="18">
        <f>IF('CIRC 01.'!H27=35,'CIRC 01.'!B27*1000,0)</f>
        <v>0</v>
      </c>
      <c r="O12" s="24"/>
      <c r="P12" s="18">
        <f>IF('CIRC 01.'!H27=25,'CIRC 01.'!B27*1000,0)</f>
        <v>0</v>
      </c>
      <c r="Q12" s="24"/>
      <c r="R12" s="18">
        <f>IF('CIRC 01.'!H27=16,'CIRC 01.'!B27*1000,0)</f>
        <v>40</v>
      </c>
      <c r="S12" s="24"/>
      <c r="T12" s="18">
        <f>IF('CIRC 01.'!H27=10,'CIRC 01.'!B27*1000,0)</f>
        <v>0</v>
      </c>
      <c r="U12" s="24"/>
      <c r="V12" s="18">
        <f>IF('CIRC 01.'!H27=6,'CIRC 01.'!B27*1000,0)</f>
        <v>0</v>
      </c>
      <c r="W12" s="24"/>
      <c r="X12" s="12"/>
      <c r="Y12" s="158"/>
      <c r="Z12" s="12"/>
      <c r="AA12" s="158"/>
    </row>
    <row r="13" spans="1:27" ht="12.75" customHeight="1">
      <c r="A13" s="8"/>
      <c r="B13" s="8"/>
      <c r="C13" s="8"/>
      <c r="D13" s="8"/>
      <c r="E13" s="8"/>
      <c r="G13" s="19" t="str">
        <f>'CIRC 01.'!A28</f>
        <v>H - I</v>
      </c>
      <c r="H13" s="18">
        <f>IF('CIRC 01.'!H28=95,'CIRC 01.'!B28*1000,0)</f>
        <v>0</v>
      </c>
      <c r="I13" s="24"/>
      <c r="J13" s="18">
        <f>IF('CIRC 01.'!H28=70,'CIRC 01.'!B28*1000,0)</f>
        <v>0</v>
      </c>
      <c r="K13" s="24"/>
      <c r="L13" s="18">
        <f>IF('CIRC 01.'!H28=50,'CIRC 01.'!B28*1000,0)</f>
        <v>0</v>
      </c>
      <c r="M13" s="24"/>
      <c r="N13" s="18">
        <f>IF('CIRC 01.'!H28=35,'CIRC 01.'!B28*1000,0)</f>
        <v>0</v>
      </c>
      <c r="O13" s="24"/>
      <c r="P13" s="18">
        <f>IF('CIRC 01.'!H28=25,'CIRC 01.'!B28*1000,0)</f>
        <v>0</v>
      </c>
      <c r="Q13" s="24"/>
      <c r="R13" s="18">
        <f>IF('CIRC 01.'!H28=16,'CIRC 01.'!B28*1000,0)</f>
        <v>40</v>
      </c>
      <c r="S13" s="24"/>
      <c r="T13" s="18">
        <f>IF('CIRC 01.'!H28=10,'CIRC 01.'!B28*1000,0)</f>
        <v>0</v>
      </c>
      <c r="U13" s="24"/>
      <c r="V13" s="18">
        <f>IF('CIRC 01.'!H28=6,'CIRC 01.'!B28*1000,0)</f>
        <v>0</v>
      </c>
      <c r="W13" s="24"/>
      <c r="X13" s="12"/>
      <c r="Y13" s="158"/>
      <c r="Z13" s="12"/>
      <c r="AA13" s="158"/>
    </row>
    <row r="14" spans="1:27">
      <c r="A14" s="25" t="s">
        <v>73</v>
      </c>
      <c r="B14" s="26" t="s">
        <v>26</v>
      </c>
      <c r="C14" s="26" t="s">
        <v>27</v>
      </c>
      <c r="D14" s="26" t="s">
        <v>28</v>
      </c>
      <c r="E14" s="14"/>
      <c r="G14" s="19" t="str">
        <f>'CIRC 01.'!A29</f>
        <v>I - J</v>
      </c>
      <c r="H14" s="18">
        <f>IF('CIRC 01.'!H29=95,'CIRC 01.'!B29*1000,0)</f>
        <v>0</v>
      </c>
      <c r="I14" s="24"/>
      <c r="J14" s="18">
        <f>IF('CIRC 01.'!H29=70,'CIRC 01.'!B29*1000,0)</f>
        <v>0</v>
      </c>
      <c r="K14" s="24"/>
      <c r="L14" s="18">
        <f>IF('CIRC 01.'!H29=50,'CIRC 01.'!B29*1000,0)</f>
        <v>0</v>
      </c>
      <c r="M14" s="24"/>
      <c r="N14" s="18">
        <f>IF('CIRC 01.'!H29=35,'CIRC 01.'!B29*1000,0)</f>
        <v>0</v>
      </c>
      <c r="O14" s="24"/>
      <c r="P14" s="18">
        <f>IF('CIRC 01.'!H29=25,'CIRC 01.'!B29*1000,0)</f>
        <v>0</v>
      </c>
      <c r="Q14" s="24"/>
      <c r="R14" s="18">
        <f>IF('CIRC 01.'!H29=16,'CIRC 01.'!B29*1000,0)</f>
        <v>0</v>
      </c>
      <c r="S14" s="24"/>
      <c r="T14" s="18">
        <f>IF('CIRC 01.'!H29=10,'CIRC 01.'!B29*1000,0)</f>
        <v>40</v>
      </c>
      <c r="U14" s="24"/>
      <c r="V14" s="18">
        <f>IF('CIRC 01.'!H29=6,'CIRC 01.'!B29*1000,0)</f>
        <v>0</v>
      </c>
      <c r="W14" s="24"/>
      <c r="X14" s="12"/>
      <c r="Y14" s="158"/>
      <c r="Z14" s="12"/>
      <c r="AA14" s="158"/>
    </row>
    <row r="15" spans="1:27" ht="12.75" customHeight="1">
      <c r="A15" s="27" t="s">
        <v>29</v>
      </c>
      <c r="B15" s="28">
        <f>I5*1.05</f>
        <v>0</v>
      </c>
      <c r="C15" s="29">
        <f>B15*2</f>
        <v>0</v>
      </c>
      <c r="D15" s="30">
        <f>B15*3</f>
        <v>0</v>
      </c>
      <c r="E15" s="14"/>
      <c r="G15" s="19" t="str">
        <f>'CIRC 01.'!A30</f>
        <v>J - K</v>
      </c>
      <c r="H15" s="18">
        <f>IF('CIRC 01.'!H30=95,'CIRC 01.'!B30*1000,0)</f>
        <v>0</v>
      </c>
      <c r="I15" s="24"/>
      <c r="J15" s="18">
        <f>IF('CIRC 01.'!H30=70,'CIRC 01.'!B30*1000,0)</f>
        <v>0</v>
      </c>
      <c r="K15" s="24"/>
      <c r="L15" s="18">
        <f>IF('CIRC 01.'!H30=50,'CIRC 01.'!B30*1000,0)</f>
        <v>0</v>
      </c>
      <c r="M15" s="24"/>
      <c r="N15" s="18">
        <f>IF('CIRC 01.'!H30=35,'CIRC 01.'!B30*1000,0)</f>
        <v>0</v>
      </c>
      <c r="O15" s="24"/>
      <c r="P15" s="18">
        <f>IF('CIRC 01.'!H30=25,'CIRC 01.'!B30*1000,0)</f>
        <v>0</v>
      </c>
      <c r="Q15" s="24"/>
      <c r="R15" s="18">
        <f>IF('CIRC 01.'!H30=16,'CIRC 01.'!B30*1000,0)</f>
        <v>0</v>
      </c>
      <c r="S15" s="24"/>
      <c r="T15" s="18">
        <f>IF('CIRC 01.'!H30=10,'CIRC 01.'!B30*1000,0)</f>
        <v>40</v>
      </c>
      <c r="U15" s="24"/>
      <c r="V15" s="18">
        <f>IF('CIRC 01.'!H30=6,'CIRC 01.'!B30*1000,0)</f>
        <v>0</v>
      </c>
      <c r="W15" s="24"/>
      <c r="X15" s="12"/>
      <c r="Y15" s="158"/>
      <c r="Z15" s="12"/>
      <c r="AA15" s="158"/>
    </row>
    <row r="16" spans="1:27">
      <c r="A16" s="27" t="s">
        <v>30</v>
      </c>
      <c r="B16" s="28">
        <v>0</v>
      </c>
      <c r="C16" s="29">
        <f t="shared" ref="C16:C21" si="0">B16*2</f>
        <v>0</v>
      </c>
      <c r="D16" s="30">
        <f t="shared" ref="D16:D22" si="1">B16*3</f>
        <v>0</v>
      </c>
      <c r="E16" s="14"/>
      <c r="G16" s="19" t="str">
        <f>'CIRC 01.'!A31</f>
        <v>K - L</v>
      </c>
      <c r="H16" s="18">
        <f>IF('CIRC 01.'!H31=95,'CIRC 01.'!B31*1000,0)</f>
        <v>0</v>
      </c>
      <c r="I16" s="24"/>
      <c r="J16" s="18">
        <f>IF('CIRC 01.'!H31=70,'CIRC 01.'!B31*1000,0)</f>
        <v>0</v>
      </c>
      <c r="K16" s="24"/>
      <c r="L16" s="18">
        <f>IF('CIRC 01.'!H31=50,'CIRC 01.'!B31*1000,0)</f>
        <v>0</v>
      </c>
      <c r="M16" s="24"/>
      <c r="N16" s="18">
        <f>IF('CIRC 01.'!H31=35,'CIRC 01.'!B31*1000,0)</f>
        <v>0</v>
      </c>
      <c r="O16" s="24"/>
      <c r="P16" s="18">
        <f>IF('CIRC 01.'!H31=25,'CIRC 01.'!B31*1000,0)</f>
        <v>0</v>
      </c>
      <c r="Q16" s="24"/>
      <c r="R16" s="18">
        <f>IF('CIRC 01.'!H31=16,'CIRC 01.'!B31*1000,0)</f>
        <v>0</v>
      </c>
      <c r="S16" s="24"/>
      <c r="T16" s="18">
        <f>IF('CIRC 01.'!H31=10,'CIRC 01.'!B31*1000,0)</f>
        <v>40</v>
      </c>
      <c r="U16" s="24"/>
      <c r="V16" s="18">
        <f>IF('CIRC 01.'!H31=6,'CIRC 01.'!B31*1000,0)</f>
        <v>0</v>
      </c>
      <c r="W16" s="24"/>
      <c r="X16" s="12"/>
      <c r="Y16" s="158"/>
      <c r="Z16" s="12"/>
      <c r="AA16" s="158"/>
    </row>
    <row r="17" spans="1:27">
      <c r="A17" s="27" t="s">
        <v>31</v>
      </c>
      <c r="B17" s="28">
        <f>M5*1.05</f>
        <v>23.1</v>
      </c>
      <c r="C17" s="29">
        <f t="shared" si="0"/>
        <v>46.2</v>
      </c>
      <c r="D17" s="30">
        <f t="shared" si="1"/>
        <v>69.300000000000011</v>
      </c>
      <c r="E17" s="14"/>
      <c r="G17" s="19">
        <f>'CIRC 01.'!A32</f>
        <v>0</v>
      </c>
      <c r="H17" s="18">
        <f>IF('CIRC 01.'!H32=95,'CIRC 01.'!B32*1000,0)</f>
        <v>0</v>
      </c>
      <c r="I17" s="24"/>
      <c r="J17" s="18">
        <f>IF('CIRC 01.'!H32=70,'CIRC 01.'!B32*1000,0)</f>
        <v>0</v>
      </c>
      <c r="K17" s="24"/>
      <c r="L17" s="18">
        <f>IF('CIRC 01.'!H32=50,'CIRC 01.'!B32*1000,0)</f>
        <v>0</v>
      </c>
      <c r="M17" s="24"/>
      <c r="N17" s="18">
        <f>IF('CIRC 01.'!H32=35,'CIRC 01.'!B32*1000,0)</f>
        <v>0</v>
      </c>
      <c r="O17" s="24"/>
      <c r="P17" s="18">
        <f>IF('CIRC 01.'!H32=25,'CIRC 01.'!B32*1000,0)</f>
        <v>0</v>
      </c>
      <c r="Q17" s="24"/>
      <c r="R17" s="18">
        <f>IF('CIRC 01.'!H32=16,'CIRC 01.'!B32*1000,0)</f>
        <v>0</v>
      </c>
      <c r="S17" s="24"/>
      <c r="T17" s="18">
        <f>IF('CIRC 01.'!H32=10,'CIRC 01.'!B32*1000,0)</f>
        <v>0</v>
      </c>
      <c r="U17" s="24"/>
      <c r="V17" s="18">
        <f>IF('CIRC 01.'!H32=6,'CIRC 01.'!B32*1000,0)</f>
        <v>0</v>
      </c>
      <c r="W17" s="24"/>
      <c r="X17" s="12"/>
      <c r="Y17" s="158"/>
      <c r="Z17" s="12"/>
      <c r="AA17" s="158"/>
    </row>
    <row r="18" spans="1:27">
      <c r="A18" s="27" t="s">
        <v>32</v>
      </c>
      <c r="B18" s="28">
        <f>O5*1.1</f>
        <v>132</v>
      </c>
      <c r="C18" s="29">
        <f t="shared" si="0"/>
        <v>264</v>
      </c>
      <c r="D18" s="30">
        <f t="shared" si="1"/>
        <v>396</v>
      </c>
      <c r="E18" s="14"/>
      <c r="G18" s="19" t="str">
        <f>'CIRC 01.'!A33</f>
        <v>L - M</v>
      </c>
      <c r="H18" s="18">
        <f>IF('CIRC 01.'!H33=95,'CIRC 01.'!B33*1000,0)</f>
        <v>0</v>
      </c>
      <c r="I18" s="24"/>
      <c r="J18" s="18">
        <f>IF('CIRC 01.'!H33=70,'CIRC 01.'!B33*1000,0)</f>
        <v>0</v>
      </c>
      <c r="K18" s="24"/>
      <c r="L18" s="18">
        <f>IF('CIRC 01.'!H33=50,'CIRC 01.'!B33*1000,0)</f>
        <v>0</v>
      </c>
      <c r="M18" s="24"/>
      <c r="N18" s="18">
        <f>IF('CIRC 01.'!H33=35,'CIRC 01.'!B33*1000,0)</f>
        <v>8</v>
      </c>
      <c r="O18" s="24"/>
      <c r="P18" s="18">
        <f>IF('CIRC 01.'!H33=25,'CIRC 01.'!B33*1000,0)</f>
        <v>0</v>
      </c>
      <c r="Q18" s="24"/>
      <c r="R18" s="18">
        <f>IF('CIRC 01.'!H33=16,'CIRC 01.'!B33*1000,0)</f>
        <v>0</v>
      </c>
      <c r="S18" s="24"/>
      <c r="T18" s="18">
        <f>IF('CIRC 01.'!H33=10,'CIRC 01.'!B33*1000,0)</f>
        <v>0</v>
      </c>
      <c r="U18" s="24"/>
      <c r="V18" s="18">
        <f>IF('CIRC 01.'!H33=6,'CIRC 01.'!B33*1000,0)</f>
        <v>0</v>
      </c>
      <c r="W18" s="24"/>
      <c r="X18" s="12"/>
      <c r="Y18" s="158"/>
      <c r="Z18" s="12"/>
      <c r="AA18" s="158"/>
    </row>
    <row r="19" spans="1:27">
      <c r="A19" s="27" t="s">
        <v>33</v>
      </c>
      <c r="B19" s="28">
        <f>Q5*1.1</f>
        <v>264</v>
      </c>
      <c r="C19" s="29">
        <f t="shared" si="0"/>
        <v>528</v>
      </c>
      <c r="D19" s="30">
        <f t="shared" si="1"/>
        <v>792</v>
      </c>
      <c r="E19" s="14"/>
      <c r="G19" s="19" t="str">
        <f>'CIRC 01.'!A34</f>
        <v>M - N</v>
      </c>
      <c r="H19" s="18">
        <f>IF('CIRC 01.'!H34=95,'CIRC 01.'!B34*1000,0)</f>
        <v>0</v>
      </c>
      <c r="I19" s="24"/>
      <c r="J19" s="18">
        <f>IF('CIRC 01.'!H34=70,'CIRC 01.'!B34*1000,0)</f>
        <v>0</v>
      </c>
      <c r="K19" s="24"/>
      <c r="L19" s="18">
        <f>IF('CIRC 01.'!H34=50,'CIRC 01.'!B34*1000,0)</f>
        <v>0</v>
      </c>
      <c r="M19" s="24"/>
      <c r="N19" s="18">
        <f>IF('CIRC 01.'!H34=35,'CIRC 01.'!B34*1000,0)</f>
        <v>40</v>
      </c>
      <c r="O19" s="24"/>
      <c r="P19" s="18">
        <f>IF('CIRC 01.'!H34=25,'CIRC 01.'!B34*1000,0)</f>
        <v>0</v>
      </c>
      <c r="Q19" s="24"/>
      <c r="R19" s="18">
        <f>IF('CIRC 01.'!H34=16,'CIRC 01.'!B34*1000,0)</f>
        <v>0</v>
      </c>
      <c r="S19" s="24"/>
      <c r="T19" s="18">
        <f>IF('CIRC 01.'!H34=10,'CIRC 01.'!B34*1000,0)</f>
        <v>0</v>
      </c>
      <c r="U19" s="24"/>
      <c r="V19" s="18">
        <f>IF('CIRC 01.'!H34=6,'CIRC 01.'!B34*1000,0)</f>
        <v>0</v>
      </c>
      <c r="W19" s="24"/>
      <c r="X19" s="12"/>
      <c r="Y19" s="158"/>
      <c r="Z19" s="12"/>
      <c r="AA19" s="158"/>
    </row>
    <row r="20" spans="1:27">
      <c r="A20" s="27" t="s">
        <v>34</v>
      </c>
      <c r="B20" s="28">
        <f>S5*1.1</f>
        <v>264</v>
      </c>
      <c r="C20" s="29">
        <f t="shared" si="0"/>
        <v>528</v>
      </c>
      <c r="D20" s="30">
        <f t="shared" si="1"/>
        <v>792</v>
      </c>
      <c r="E20" s="14"/>
      <c r="G20" s="19" t="str">
        <f>'CIRC 01.'!A35</f>
        <v>N - O</v>
      </c>
      <c r="H20" s="18">
        <f>IF('CIRC 01.'!H35=95,'CIRC 01.'!B35*1000,0)</f>
        <v>0</v>
      </c>
      <c r="I20" s="24"/>
      <c r="J20" s="18">
        <f>IF('CIRC 01.'!H35=70,'CIRC 01.'!B35*1000,0)</f>
        <v>0</v>
      </c>
      <c r="K20" s="24"/>
      <c r="L20" s="18">
        <f>IF('CIRC 01.'!H35=50,'CIRC 01.'!B35*1000,0)</f>
        <v>0</v>
      </c>
      <c r="M20" s="24"/>
      <c r="N20" s="18">
        <f>IF('CIRC 01.'!H35=35,'CIRC 01.'!B35*1000,0)</f>
        <v>0</v>
      </c>
      <c r="O20" s="24"/>
      <c r="P20" s="18">
        <f>IF('CIRC 01.'!H35=25,'CIRC 01.'!B35*1000,0)</f>
        <v>40</v>
      </c>
      <c r="Q20" s="24"/>
      <c r="R20" s="18">
        <f>IF('CIRC 01.'!H35=16,'CIRC 01.'!B35*1000,0)</f>
        <v>0</v>
      </c>
      <c r="S20" s="24"/>
      <c r="T20" s="18">
        <f>IF('CIRC 01.'!H35=10,'CIRC 01.'!B35*1000,0)</f>
        <v>0</v>
      </c>
      <c r="U20" s="24"/>
      <c r="V20" s="18">
        <f>IF('CIRC 01.'!H35=6,'CIRC 01.'!B35*1000,0)</f>
        <v>0</v>
      </c>
      <c r="W20" s="24"/>
      <c r="X20" s="12"/>
      <c r="Y20" s="158"/>
      <c r="Z20" s="12"/>
      <c r="AA20" s="158"/>
    </row>
    <row r="21" spans="1:27">
      <c r="A21" s="27" t="s">
        <v>35</v>
      </c>
      <c r="B21" s="28">
        <f>U5*1.1</f>
        <v>264</v>
      </c>
      <c r="C21" s="29">
        <f t="shared" si="0"/>
        <v>528</v>
      </c>
      <c r="D21" s="30">
        <f t="shared" si="1"/>
        <v>792</v>
      </c>
      <c r="E21" s="69">
        <f>SUM(D18:D21)/3</f>
        <v>924</v>
      </c>
      <c r="G21" s="19" t="str">
        <f>'CIRC 01.'!A36</f>
        <v>O - P</v>
      </c>
      <c r="H21" s="18">
        <f>IF('CIRC 01.'!H36=95,'CIRC 01.'!B36*1000,0)</f>
        <v>0</v>
      </c>
      <c r="I21" s="24"/>
      <c r="J21" s="18">
        <f>IF('CIRC 01.'!H36=70,'CIRC 01.'!B36*1000,0)</f>
        <v>0</v>
      </c>
      <c r="K21" s="24"/>
      <c r="L21" s="18">
        <f>IF('CIRC 01.'!H36=50,'CIRC 01.'!B36*1000,0)</f>
        <v>0</v>
      </c>
      <c r="M21" s="24"/>
      <c r="N21" s="18">
        <f>IF('CIRC 01.'!H36=35,'CIRC 01.'!B36*1000,0)</f>
        <v>0</v>
      </c>
      <c r="O21" s="24"/>
      <c r="P21" s="18">
        <f>IF('CIRC 01.'!H36=25,'CIRC 01.'!B36*1000,0)</f>
        <v>40</v>
      </c>
      <c r="Q21" s="24"/>
      <c r="R21" s="18">
        <f>IF('CIRC 01.'!H36=16,'CIRC 01.'!B36*1000,0)</f>
        <v>0</v>
      </c>
      <c r="S21" s="24"/>
      <c r="T21" s="18">
        <f>IF('CIRC 01.'!H36=10,'CIRC 01.'!B36*1000,0)</f>
        <v>0</v>
      </c>
      <c r="U21" s="24"/>
      <c r="V21" s="18">
        <f>IF('CIRC 01.'!H36=6,'CIRC 01.'!B36*1000,0)</f>
        <v>0</v>
      </c>
      <c r="W21" s="24"/>
      <c r="X21" s="12"/>
      <c r="Y21" s="158"/>
      <c r="Z21" s="12"/>
      <c r="AA21" s="158"/>
    </row>
    <row r="22" spans="1:27">
      <c r="A22" s="27" t="s">
        <v>36</v>
      </c>
      <c r="B22" s="28">
        <f>W5*1.1</f>
        <v>0</v>
      </c>
      <c r="C22" s="29">
        <f>B22*2</f>
        <v>0</v>
      </c>
      <c r="D22" s="30">
        <f t="shared" si="1"/>
        <v>0</v>
      </c>
      <c r="E22" s="8"/>
      <c r="G22" s="19" t="str">
        <f>'CIRC 01.'!A37</f>
        <v>P - Q</v>
      </c>
      <c r="H22" s="18">
        <f>IF('CIRC 01.'!H37=95,'CIRC 01.'!B37*1000,0)</f>
        <v>0</v>
      </c>
      <c r="I22" s="24"/>
      <c r="J22" s="18">
        <f>IF('CIRC 01.'!H37=70,'CIRC 01.'!B37*1000,0)</f>
        <v>0</v>
      </c>
      <c r="K22" s="24"/>
      <c r="L22" s="18">
        <f>IF('CIRC 01.'!H37=50,'CIRC 01.'!B37*1000,0)</f>
        <v>0</v>
      </c>
      <c r="M22" s="24"/>
      <c r="N22" s="18">
        <f>IF('CIRC 01.'!H37=35,'CIRC 01.'!B37*1000,0)</f>
        <v>0</v>
      </c>
      <c r="O22" s="24"/>
      <c r="P22" s="18">
        <f>IF('CIRC 01.'!H37=25,'CIRC 01.'!B37*1000,0)</f>
        <v>40</v>
      </c>
      <c r="Q22" s="24"/>
      <c r="R22" s="18">
        <f>IF('CIRC 01.'!H37=16,'CIRC 01.'!B37*1000,0)</f>
        <v>0</v>
      </c>
      <c r="S22" s="24"/>
      <c r="T22" s="18">
        <f>IF('CIRC 01.'!H37=10,'CIRC 01.'!B37*1000,0)</f>
        <v>0</v>
      </c>
      <c r="U22" s="24"/>
      <c r="V22" s="18">
        <f>IF('CIRC 01.'!H37=6,'CIRC 01.'!B37*1000,0)</f>
        <v>0</v>
      </c>
      <c r="W22" s="24"/>
      <c r="X22" s="12"/>
      <c r="Y22" s="158"/>
      <c r="Z22" s="12"/>
      <c r="AA22" s="158"/>
    </row>
    <row r="23" spans="1:27">
      <c r="A23" s="144" t="s">
        <v>37</v>
      </c>
      <c r="B23" s="144"/>
      <c r="C23" s="144"/>
      <c r="D23" s="144"/>
      <c r="E23" s="14"/>
      <c r="G23" s="19" t="str">
        <f>'CIRC 01.'!A38</f>
        <v>R - R</v>
      </c>
      <c r="H23" s="18">
        <f>IF('CIRC 01.'!H38=95,'CIRC 01.'!B38*1000,0)</f>
        <v>0</v>
      </c>
      <c r="I23" s="24"/>
      <c r="J23" s="18">
        <f>IF('CIRC 01.'!H38=70,'CIRC 01.'!B38*1000,0)</f>
        <v>0</v>
      </c>
      <c r="K23" s="24"/>
      <c r="L23" s="18">
        <f>IF('CIRC 01.'!H38=50,'CIRC 01.'!B38*1000,0)</f>
        <v>0</v>
      </c>
      <c r="M23" s="24"/>
      <c r="N23" s="18">
        <f>IF('CIRC 01.'!H38=35,'CIRC 01.'!B38*1000,0)</f>
        <v>0</v>
      </c>
      <c r="O23" s="24"/>
      <c r="P23" s="18">
        <f>IF('CIRC 01.'!H38=25,'CIRC 01.'!B38*1000,0)</f>
        <v>0</v>
      </c>
      <c r="Q23" s="24"/>
      <c r="R23" s="18">
        <f>IF('CIRC 01.'!H38=16,'CIRC 01.'!B38*1000,0)</f>
        <v>40</v>
      </c>
      <c r="S23" s="24"/>
      <c r="T23" s="18">
        <f>IF('CIRC 01.'!H38=10,'CIRC 01.'!B38*1000,0)</f>
        <v>0</v>
      </c>
      <c r="U23" s="24"/>
      <c r="V23" s="18">
        <f>IF('CIRC 01.'!H38=6,'CIRC 01.'!B38*1000,0)</f>
        <v>0</v>
      </c>
      <c r="W23" s="24"/>
      <c r="X23" s="12"/>
      <c r="Y23" s="158"/>
      <c r="Z23" s="12"/>
      <c r="AA23" s="158"/>
    </row>
    <row r="24" spans="1:27">
      <c r="A24" s="27" t="s">
        <v>38</v>
      </c>
      <c r="B24" s="150">
        <f>19*2*10*1.1+12*2*10*1.1</f>
        <v>682</v>
      </c>
      <c r="C24" s="151"/>
      <c r="D24" s="152"/>
      <c r="E24" s="14"/>
      <c r="G24" s="19" t="str">
        <f>'CIRC 01.'!A39</f>
        <v>R - S</v>
      </c>
      <c r="H24" s="18">
        <f>IF('CIRC 01.'!H39=95,'CIRC 01.'!B39*1000,0)</f>
        <v>0</v>
      </c>
      <c r="I24" s="24"/>
      <c r="J24" s="18">
        <f>IF('CIRC 01.'!H39=70,'CIRC 01.'!B39*1000,0)</f>
        <v>0</v>
      </c>
      <c r="K24" s="24"/>
      <c r="L24" s="18">
        <f>IF('CIRC 01.'!H39=50,'CIRC 01.'!B39*1000,0)</f>
        <v>0</v>
      </c>
      <c r="M24" s="24"/>
      <c r="N24" s="18">
        <f>IF('CIRC 01.'!H39=35,'CIRC 01.'!B39*1000,0)</f>
        <v>0</v>
      </c>
      <c r="O24" s="24"/>
      <c r="P24" s="18">
        <f>IF('CIRC 01.'!H39=25,'CIRC 01.'!B39*1000,0)</f>
        <v>0</v>
      </c>
      <c r="Q24" s="24"/>
      <c r="R24" s="18">
        <f>IF('CIRC 01.'!H39=16,'CIRC 01.'!B39*1000,0)</f>
        <v>40</v>
      </c>
      <c r="S24" s="24"/>
      <c r="T24" s="18">
        <f>IF('CIRC 01.'!H39=10,'CIRC 01.'!B39*1000,0)</f>
        <v>0</v>
      </c>
      <c r="U24" s="24"/>
      <c r="V24" s="18">
        <f>IF('CIRC 01.'!H39=6,'CIRC 01.'!B39*1000,0)</f>
        <v>0</v>
      </c>
      <c r="W24" s="24"/>
      <c r="X24" s="12"/>
      <c r="Y24" s="158"/>
      <c r="Z24" s="12"/>
      <c r="AA24" s="158"/>
    </row>
    <row r="25" spans="1:27">
      <c r="A25" s="27" t="s">
        <v>39</v>
      </c>
      <c r="B25" s="150">
        <f>19*12*1.1+12*6*1.1</f>
        <v>330</v>
      </c>
      <c r="C25" s="151"/>
      <c r="D25" s="152"/>
      <c r="E25" s="8"/>
      <c r="G25" s="19" t="str">
        <f>'CIRC 01.'!A40</f>
        <v>S - T</v>
      </c>
      <c r="H25" s="18">
        <f>IF('CIRC 01.'!H40=95,'CIRC 01.'!B40*1000,0)</f>
        <v>0</v>
      </c>
      <c r="I25" s="24"/>
      <c r="J25" s="18">
        <f>IF('CIRC 01.'!H40=70,'CIRC 01.'!B40*1000,0)</f>
        <v>0</v>
      </c>
      <c r="K25" s="24"/>
      <c r="L25" s="18">
        <f>IF('CIRC 01.'!H40=50,'CIRC 01.'!B40*1000,0)</f>
        <v>0</v>
      </c>
      <c r="M25" s="24"/>
      <c r="N25" s="18">
        <f>IF('CIRC 01.'!H40=35,'CIRC 01.'!B40*1000,0)</f>
        <v>0</v>
      </c>
      <c r="O25" s="24"/>
      <c r="P25" s="18">
        <f>IF('CIRC 01.'!H40=25,'CIRC 01.'!B40*1000,0)</f>
        <v>0</v>
      </c>
      <c r="Q25" s="24"/>
      <c r="R25" s="18">
        <f>IF('CIRC 01.'!H40=16,'CIRC 01.'!B40*1000,0)</f>
        <v>40</v>
      </c>
      <c r="S25" s="24"/>
      <c r="T25" s="18">
        <f>IF('CIRC 01.'!H40=10,'CIRC 01.'!B40*1000,0)</f>
        <v>0</v>
      </c>
      <c r="U25" s="24"/>
      <c r="V25" s="18">
        <f>IF('CIRC 01.'!H40=6,'CIRC 01.'!B40*1000,0)</f>
        <v>0</v>
      </c>
      <c r="W25" s="24"/>
      <c r="X25" s="12"/>
      <c r="Y25" s="158"/>
      <c r="Z25" s="12"/>
      <c r="AA25" s="158"/>
    </row>
    <row r="26" spans="1:27">
      <c r="A26" s="31" t="s">
        <v>74</v>
      </c>
      <c r="B26" s="32" t="s">
        <v>40</v>
      </c>
      <c r="C26" s="60" t="s">
        <v>78</v>
      </c>
      <c r="D26" s="32" t="s">
        <v>41</v>
      </c>
      <c r="G26" s="19" t="str">
        <f>'CIRC 01.'!A41</f>
        <v>T - U</v>
      </c>
      <c r="H26" s="18">
        <f>IF('CIRC 01.'!H41=95,'CIRC 01.'!B41*1000,0)</f>
        <v>0</v>
      </c>
      <c r="I26" s="24"/>
      <c r="J26" s="18">
        <f>IF('CIRC 01.'!H41=70,'CIRC 01.'!B41*1000,0)</f>
        <v>0</v>
      </c>
      <c r="K26" s="24"/>
      <c r="L26" s="18">
        <f>IF('CIRC 01.'!H41=50,'CIRC 01.'!B41*1000,0)</f>
        <v>0</v>
      </c>
      <c r="M26" s="24"/>
      <c r="N26" s="18">
        <f>IF('CIRC 01.'!H41=35,'CIRC 01.'!B41*1000,0)</f>
        <v>0</v>
      </c>
      <c r="O26" s="24"/>
      <c r="P26" s="18">
        <f>IF('CIRC 01.'!H41=25,'CIRC 01.'!B41*1000,0)</f>
        <v>0</v>
      </c>
      <c r="Q26" s="24"/>
      <c r="R26" s="18">
        <f>IF('CIRC 01.'!H41=16,'CIRC 01.'!B41*1000,0)</f>
        <v>0</v>
      </c>
      <c r="S26" s="24"/>
      <c r="T26" s="18">
        <f>IF('CIRC 01.'!H41=10,'CIRC 01.'!B41*1000,0)</f>
        <v>40</v>
      </c>
      <c r="U26" s="24"/>
      <c r="V26" s="18">
        <f>IF('CIRC 01.'!H41=6,'CIRC 01.'!B41*1000,0)</f>
        <v>0</v>
      </c>
      <c r="W26" s="24"/>
      <c r="X26" s="12"/>
      <c r="Y26" s="158"/>
      <c r="Z26" s="12"/>
      <c r="AA26" s="158"/>
    </row>
    <row r="27" spans="1:27">
      <c r="A27" s="33" t="s">
        <v>42</v>
      </c>
      <c r="B27" s="42"/>
      <c r="C27" s="42">
        <f t="shared" ref="C27:C32" si="2">B27*1.1</f>
        <v>0</v>
      </c>
      <c r="D27" s="40">
        <f>CEILING(C27/6,1)</f>
        <v>0</v>
      </c>
      <c r="E27" s="9" t="s">
        <v>43</v>
      </c>
      <c r="G27" s="19" t="str">
        <f>'CIRC 01.'!A42</f>
        <v>U - V</v>
      </c>
      <c r="H27" s="18">
        <f>IF('CIRC 01.'!H42=95,'CIRC 01.'!B42*1000,0)</f>
        <v>0</v>
      </c>
      <c r="I27" s="24"/>
      <c r="J27" s="18">
        <f>IF('CIRC 01.'!H42=70,'CIRC 01.'!B42*1000,0)</f>
        <v>0</v>
      </c>
      <c r="K27" s="24"/>
      <c r="L27" s="18">
        <f>IF('CIRC 01.'!H42=50,'CIRC 01.'!B42*1000,0)</f>
        <v>0</v>
      </c>
      <c r="M27" s="24"/>
      <c r="N27" s="18">
        <f>IF('CIRC 01.'!H42=35,'CIRC 01.'!B42*1000,0)</f>
        <v>0</v>
      </c>
      <c r="O27" s="24"/>
      <c r="P27" s="18">
        <f>IF('CIRC 01.'!H42=25,'CIRC 01.'!B42*1000,0)</f>
        <v>0</v>
      </c>
      <c r="Q27" s="24"/>
      <c r="R27" s="18">
        <f>IF('CIRC 01.'!H42=16,'CIRC 01.'!B42*1000,0)</f>
        <v>0</v>
      </c>
      <c r="S27" s="24"/>
      <c r="T27" s="18">
        <f>IF('CIRC 01.'!H42=10,'CIRC 01.'!B42*1000,0)</f>
        <v>40</v>
      </c>
      <c r="U27" s="24"/>
      <c r="V27" s="18">
        <f>IF('CIRC 01.'!H42=6,'CIRC 01.'!B42*1000,0)</f>
        <v>0</v>
      </c>
      <c r="W27" s="24"/>
      <c r="X27" s="12"/>
      <c r="Y27" s="158"/>
      <c r="Z27" s="12"/>
      <c r="AA27" s="158"/>
    </row>
    <row r="28" spans="1:27">
      <c r="A28" s="33" t="s">
        <v>63</v>
      </c>
      <c r="B28" s="42">
        <v>88</v>
      </c>
      <c r="C28" s="42">
        <f t="shared" si="2"/>
        <v>96.800000000000011</v>
      </c>
      <c r="D28" s="40">
        <f t="shared" ref="D28:D29" si="3">CEILING(C28/6,1)</f>
        <v>17</v>
      </c>
      <c r="E28" s="9" t="s">
        <v>46</v>
      </c>
      <c r="F28" s="8"/>
      <c r="G28" s="19" t="str">
        <f>'CIRC 01.'!A43</f>
        <v>V - W</v>
      </c>
      <c r="H28" s="18">
        <f>IF('CIRC 01.'!H43=95,'CIRC 01.'!B43*1000,0)</f>
        <v>0</v>
      </c>
      <c r="I28" s="24"/>
      <c r="J28" s="18">
        <f>IF('CIRC 01.'!H43=70,'CIRC 01.'!B43*1000,0)</f>
        <v>0</v>
      </c>
      <c r="K28" s="24"/>
      <c r="L28" s="18">
        <f>IF('CIRC 01.'!H43=50,'CIRC 01.'!B43*1000,0)</f>
        <v>0</v>
      </c>
      <c r="M28" s="24"/>
      <c r="N28" s="18">
        <f>IF('CIRC 01.'!H43=35,'CIRC 01.'!B43*1000,0)</f>
        <v>0</v>
      </c>
      <c r="O28" s="24"/>
      <c r="P28" s="18">
        <f>IF('CIRC 01.'!H43=25,'CIRC 01.'!B43*1000,0)</f>
        <v>0</v>
      </c>
      <c r="Q28" s="24"/>
      <c r="R28" s="18">
        <f>IF('CIRC 01.'!H43=16,'CIRC 01.'!B43*1000,0)</f>
        <v>0</v>
      </c>
      <c r="S28" s="24"/>
      <c r="T28" s="18">
        <f>IF('CIRC 01.'!H43=10,'CIRC 01.'!B43*1000,0)</f>
        <v>40</v>
      </c>
      <c r="U28" s="24"/>
      <c r="V28" s="18">
        <f>IF('CIRC 01.'!H43=6,'CIRC 01.'!B43*1000,0)</f>
        <v>0</v>
      </c>
      <c r="W28" s="24"/>
      <c r="X28" s="12"/>
      <c r="Y28" s="158"/>
      <c r="Z28" s="12"/>
      <c r="AA28" s="158"/>
    </row>
    <row r="29" spans="1:27">
      <c r="A29" s="33" t="s">
        <v>64</v>
      </c>
      <c r="B29" s="42">
        <v>16.5</v>
      </c>
      <c r="C29" s="42">
        <f t="shared" si="2"/>
        <v>18.150000000000002</v>
      </c>
      <c r="D29" s="40">
        <f t="shared" si="3"/>
        <v>4</v>
      </c>
      <c r="E29" s="9" t="s">
        <v>48</v>
      </c>
      <c r="F29" s="8"/>
      <c r="G29" s="19">
        <f>'CIRC 01.'!A44</f>
        <v>0</v>
      </c>
      <c r="H29" s="18">
        <f>IF('CIRC 01.'!H44=95,'CIRC 01.'!B44*1000,0)</f>
        <v>0</v>
      </c>
      <c r="I29" s="24"/>
      <c r="J29" s="18">
        <f>IF('CIRC 01.'!H44=70,'CIRC 01.'!B44*1000,0)</f>
        <v>0</v>
      </c>
      <c r="K29" s="24"/>
      <c r="L29" s="18">
        <f>IF('CIRC 01.'!H44=50,'CIRC 01.'!B44*1000,0)</f>
        <v>0</v>
      </c>
      <c r="M29" s="24"/>
      <c r="N29" s="18">
        <f>IF('CIRC 01.'!H44=35,'CIRC 01.'!B44*1000,0)</f>
        <v>0</v>
      </c>
      <c r="O29" s="24"/>
      <c r="P29" s="18">
        <f>IF('CIRC 01.'!H44=25,'CIRC 01.'!B44*1000,0)</f>
        <v>0</v>
      </c>
      <c r="Q29" s="24"/>
      <c r="R29" s="18">
        <f>IF('CIRC 01.'!H44=16,'CIRC 01.'!B44*1000,0)</f>
        <v>0</v>
      </c>
      <c r="S29" s="24"/>
      <c r="T29" s="18">
        <f>IF('CIRC 01.'!H44=10,'CIRC 01.'!B44*1000,0)</f>
        <v>0</v>
      </c>
      <c r="U29" s="24"/>
      <c r="V29" s="18">
        <f>IF('CIRC 01.'!H44=6,'CIRC 01.'!B44*1000,0)</f>
        <v>0</v>
      </c>
      <c r="W29" s="24"/>
      <c r="X29" s="12"/>
      <c r="Y29" s="158"/>
      <c r="Z29" s="12"/>
      <c r="AA29" s="158"/>
    </row>
    <row r="30" spans="1:27">
      <c r="A30" s="33" t="s">
        <v>44</v>
      </c>
      <c r="B30" s="42"/>
      <c r="C30" s="43">
        <f t="shared" si="2"/>
        <v>0</v>
      </c>
      <c r="D30" s="28"/>
      <c r="E30" s="9" t="s">
        <v>43</v>
      </c>
      <c r="G30" s="19" t="str">
        <f>'CIRC 01.'!A45</f>
        <v>DEMANDA PROVÁVEL</v>
      </c>
      <c r="H30" s="18">
        <f>IF('CIRC 01.'!H45=95,'CIRC 01.'!B45*1000,0)</f>
        <v>0</v>
      </c>
      <c r="I30" s="24"/>
      <c r="J30" s="18">
        <f>IF('CIRC 01.'!H45=70,'CIRC 01.'!B45*1000,0)</f>
        <v>0</v>
      </c>
      <c r="K30" s="24"/>
      <c r="L30" s="18">
        <f>IF('CIRC 01.'!H45=50,'CIRC 01.'!B45*1000,0)</f>
        <v>0</v>
      </c>
      <c r="M30" s="24"/>
      <c r="N30" s="18">
        <f>IF('CIRC 01.'!H45=35,'CIRC 01.'!B45*1000,0)</f>
        <v>0</v>
      </c>
      <c r="O30" s="24"/>
      <c r="P30" s="18">
        <f>IF('CIRC 01.'!H45=25,'CIRC 01.'!B45*1000,0)</f>
        <v>0</v>
      </c>
      <c r="Q30" s="24"/>
      <c r="R30" s="18">
        <f>IF('CIRC 01.'!H45=16,'CIRC 01.'!B45*1000,0)</f>
        <v>0</v>
      </c>
      <c r="S30" s="24"/>
      <c r="T30" s="18">
        <f>IF('CIRC 01.'!H45=10,'CIRC 01.'!B45*1000,0)</f>
        <v>0</v>
      </c>
      <c r="U30" s="24"/>
      <c r="V30" s="18">
        <f>IF('CIRC 01.'!H45=6,'CIRC 01.'!B45*1000,0)</f>
        <v>0</v>
      </c>
      <c r="W30" s="24"/>
      <c r="X30" s="12"/>
      <c r="Y30" s="158"/>
      <c r="Z30" s="12"/>
      <c r="AA30" s="158"/>
    </row>
    <row r="31" spans="1:27">
      <c r="A31" s="33" t="s">
        <v>45</v>
      </c>
      <c r="B31" s="42">
        <f>Q5+S5+U5+W5+O5-B28</f>
        <v>752</v>
      </c>
      <c r="C31" s="43">
        <f>B31*1.1</f>
        <v>827.2</v>
      </c>
      <c r="D31" s="41"/>
      <c r="E31" s="9" t="s">
        <v>46</v>
      </c>
      <c r="F31" s="8"/>
      <c r="G31" s="19" t="str">
        <f>'CIRC 01.'!A46</f>
        <v>PREPARADO POR  _______________________ VISTO _______________    DATA ______/______/_______________</v>
      </c>
      <c r="H31" s="18">
        <f>IF('CIRC 01.'!H46=95,'CIRC 01.'!B46*1000,0)</f>
        <v>0</v>
      </c>
      <c r="I31" s="24"/>
      <c r="J31" s="18">
        <f>IF('CIRC 01.'!H46=70,'CIRC 01.'!B46*1000,0)</f>
        <v>0</v>
      </c>
      <c r="K31" s="24"/>
      <c r="L31" s="18">
        <f>IF('CIRC 01.'!H46=50,'CIRC 01.'!B46*1000,0)</f>
        <v>0</v>
      </c>
      <c r="M31" s="24"/>
      <c r="N31" s="18">
        <f>IF('CIRC 01.'!H46=35,'CIRC 01.'!B46*1000,0)</f>
        <v>0</v>
      </c>
      <c r="O31" s="24"/>
      <c r="P31" s="18">
        <f>IF('CIRC 01.'!H46=25,'CIRC 01.'!B46*1000,0)</f>
        <v>0</v>
      </c>
      <c r="Q31" s="24"/>
      <c r="R31" s="18">
        <f>IF('CIRC 01.'!H46=16,'CIRC 01.'!B46*1000,0)</f>
        <v>0</v>
      </c>
      <c r="S31" s="24"/>
      <c r="T31" s="18">
        <f>IF('CIRC 01.'!H46=10,'CIRC 01.'!B46*1000,0)</f>
        <v>0</v>
      </c>
      <c r="U31" s="24"/>
      <c r="V31" s="18">
        <f>IF('CIRC 01.'!H46=6,'CIRC 01.'!B46*1000,0)</f>
        <v>0</v>
      </c>
      <c r="W31" s="24"/>
      <c r="X31" s="12"/>
      <c r="Y31" s="158"/>
      <c r="Z31" s="12"/>
      <c r="AA31" s="158"/>
    </row>
    <row r="32" spans="1:27">
      <c r="A32" s="33" t="s">
        <v>47</v>
      </c>
      <c r="B32" s="42">
        <f>O5+M5-B29</f>
        <v>125.5</v>
      </c>
      <c r="C32" s="43">
        <f t="shared" si="2"/>
        <v>138.05000000000001</v>
      </c>
      <c r="D32" s="41"/>
      <c r="E32" s="9" t="s">
        <v>48</v>
      </c>
      <c r="F32" s="8"/>
      <c r="G32" s="19">
        <f>'CIRC 01.'!A47</f>
        <v>0</v>
      </c>
      <c r="H32" s="18">
        <f>IF('CIRC 01.'!H47=95,'CIRC 01.'!B47*1000,0)</f>
        <v>0</v>
      </c>
      <c r="I32" s="24"/>
      <c r="J32" s="18">
        <f>IF('CIRC 01.'!H47=70,'CIRC 01.'!B47*1000,0)</f>
        <v>0</v>
      </c>
      <c r="K32" s="24"/>
      <c r="L32" s="18">
        <f>IF('CIRC 01.'!H47=50,'CIRC 01.'!B47*1000,0)</f>
        <v>0</v>
      </c>
      <c r="M32" s="24"/>
      <c r="N32" s="18">
        <f>IF('CIRC 01.'!H47=35,'CIRC 01.'!B47*1000,0)</f>
        <v>0</v>
      </c>
      <c r="O32" s="24"/>
      <c r="P32" s="18">
        <f>IF('CIRC 01.'!H47=25,'CIRC 01.'!B47*1000,0)</f>
        <v>0</v>
      </c>
      <c r="Q32" s="24"/>
      <c r="R32" s="18">
        <f>IF('CIRC 01.'!H47=16,'CIRC 01.'!B47*1000,0)</f>
        <v>0</v>
      </c>
      <c r="S32" s="24"/>
      <c r="T32" s="18">
        <f>IF('CIRC 01.'!H47=10,'CIRC 01.'!B47*1000,0)</f>
        <v>0</v>
      </c>
      <c r="U32" s="24"/>
      <c r="V32" s="18">
        <f>IF('CIRC 01.'!H47=6,'CIRC 01.'!B47*1000,0)</f>
        <v>0</v>
      </c>
      <c r="W32" s="24"/>
      <c r="X32" s="12"/>
      <c r="Y32" s="158"/>
      <c r="Z32" s="12"/>
      <c r="AA32" s="158"/>
    </row>
    <row r="33" spans="1:27">
      <c r="A33" s="36" t="s">
        <v>49</v>
      </c>
      <c r="B33" s="154">
        <f>SUM(B27:B32)</f>
        <v>982</v>
      </c>
      <c r="C33" s="155"/>
      <c r="D33" s="156"/>
      <c r="E33" s="8"/>
      <c r="F33" s="8"/>
      <c r="G33" s="19">
        <f>'CIRC 01.'!A48</f>
        <v>0</v>
      </c>
      <c r="H33" s="18">
        <f>IF('CIRC 01.'!H48=95,'CIRC 01.'!B48*1000,0)</f>
        <v>0</v>
      </c>
      <c r="I33" s="24"/>
      <c r="J33" s="18">
        <f>IF('CIRC 01.'!H48=70,'CIRC 01.'!B48*1000,0)</f>
        <v>0</v>
      </c>
      <c r="K33" s="24"/>
      <c r="L33" s="18">
        <f>IF('CIRC 01.'!H48=50,'CIRC 01.'!B48*1000,0)</f>
        <v>0</v>
      </c>
      <c r="M33" s="24"/>
      <c r="N33" s="18">
        <f>IF('CIRC 01.'!H48=35,'CIRC 01.'!B48*1000,0)</f>
        <v>0</v>
      </c>
      <c r="O33" s="24"/>
      <c r="P33" s="18">
        <f>IF('CIRC 01.'!H48=25,'CIRC 01.'!B48*1000,0)</f>
        <v>0</v>
      </c>
      <c r="Q33" s="24"/>
      <c r="R33" s="18">
        <f>IF('CIRC 01.'!H48=16,'CIRC 01.'!B48*1000,0)</f>
        <v>0</v>
      </c>
      <c r="S33" s="24"/>
      <c r="T33" s="18">
        <f>IF('CIRC 01.'!H48=10,'CIRC 01.'!B48*1000,0)</f>
        <v>0</v>
      </c>
      <c r="U33" s="24"/>
      <c r="V33" s="18">
        <f>IF('CIRC 01.'!H48=6,'CIRC 01.'!B48*1000,0)</f>
        <v>0</v>
      </c>
      <c r="W33" s="24"/>
      <c r="X33" s="12"/>
      <c r="Y33" s="158"/>
      <c r="Z33" s="12"/>
      <c r="AA33" s="158"/>
    </row>
    <row r="34" spans="1:27">
      <c r="A34" s="144" t="s">
        <v>50</v>
      </c>
      <c r="B34" s="144"/>
      <c r="C34" s="144"/>
      <c r="D34" s="144"/>
      <c r="E34" s="8"/>
      <c r="F34" s="8"/>
      <c r="G34" s="19">
        <f>'CIRC 01.'!A49</f>
        <v>0</v>
      </c>
      <c r="H34" s="18">
        <f>IF('CIRC 01.'!H49=95,'CIRC 01.'!B49*1000,0)</f>
        <v>0</v>
      </c>
      <c r="I34" s="24"/>
      <c r="J34" s="18">
        <f>IF('CIRC 01.'!H49=70,'CIRC 01.'!B49*1000,0)</f>
        <v>0</v>
      </c>
      <c r="K34" s="24"/>
      <c r="L34" s="18">
        <f>IF('CIRC 01.'!H49=50,'CIRC 01.'!B49*1000,0)</f>
        <v>0</v>
      </c>
      <c r="M34" s="24"/>
      <c r="N34" s="18">
        <f>IF('CIRC 01.'!H49=35,'CIRC 01.'!B49*1000,0)</f>
        <v>0</v>
      </c>
      <c r="O34" s="24"/>
      <c r="P34" s="18">
        <f>IF('CIRC 01.'!H49=25,'CIRC 01.'!B49*1000,0)</f>
        <v>0</v>
      </c>
      <c r="Q34" s="24"/>
      <c r="R34" s="18">
        <f>IF('CIRC 01.'!H49=16,'CIRC 01.'!B49*1000,0)</f>
        <v>0</v>
      </c>
      <c r="S34" s="24"/>
      <c r="T34" s="18">
        <f>IF('CIRC 01.'!H49=10,'CIRC 01.'!B49*1000,0)</f>
        <v>0</v>
      </c>
      <c r="U34" s="24"/>
      <c r="V34" s="18">
        <f>IF('CIRC 01.'!H49=6,'CIRC 01.'!B49*1000,0)</f>
        <v>0</v>
      </c>
      <c r="W34" s="24"/>
      <c r="X34" s="12"/>
      <c r="Y34" s="158"/>
      <c r="Z34" s="12"/>
      <c r="AA34" s="158"/>
    </row>
    <row r="35" spans="1:27">
      <c r="A35" s="33"/>
      <c r="B35" s="50" t="s">
        <v>80</v>
      </c>
      <c r="C35" s="50" t="s">
        <v>70</v>
      </c>
      <c r="D35" s="50" t="s">
        <v>69</v>
      </c>
      <c r="E35" s="8"/>
      <c r="F35" s="8"/>
      <c r="G35" s="19">
        <f>'CIRC 01.'!A50</f>
        <v>0</v>
      </c>
      <c r="H35" s="18">
        <f>IF('CIRC 01.'!H50=95,'CIRC 01.'!B50*1000,0)</f>
        <v>0</v>
      </c>
      <c r="I35" s="24"/>
      <c r="J35" s="18">
        <f>IF('CIRC 01.'!H50=70,'CIRC 01.'!B50*1000,0)</f>
        <v>0</v>
      </c>
      <c r="K35" s="24"/>
      <c r="L35" s="18">
        <f>IF('CIRC 01.'!H50=50,'CIRC 01.'!B50*1000,0)</f>
        <v>0</v>
      </c>
      <c r="M35" s="24"/>
      <c r="N35" s="18">
        <f>IF('CIRC 01.'!H50=35,'CIRC 01.'!B50*1000,0)</f>
        <v>0</v>
      </c>
      <c r="O35" s="24"/>
      <c r="P35" s="18">
        <f>IF('CIRC 01.'!H50=25,'CIRC 01.'!B50*1000,0)</f>
        <v>0</v>
      </c>
      <c r="Q35" s="24"/>
      <c r="R35" s="18">
        <f>IF('CIRC 01.'!H50=16,'CIRC 01.'!B50*1000,0)</f>
        <v>0</v>
      </c>
      <c r="S35" s="24"/>
      <c r="T35" s="18">
        <f>IF('CIRC 01.'!H50=10,'CIRC 01.'!B50*1000,0)</f>
        <v>0</v>
      </c>
      <c r="U35" s="24"/>
      <c r="V35" s="18">
        <f>IF('CIRC 01.'!H50=6,'CIRC 01.'!B50*1000,0)</f>
        <v>0</v>
      </c>
      <c r="W35" s="24"/>
      <c r="X35" s="12"/>
      <c r="Y35" s="158"/>
      <c r="Z35" s="12"/>
      <c r="AA35" s="158"/>
    </row>
    <row r="36" spans="1:27">
      <c r="A36" s="37" t="s">
        <v>65</v>
      </c>
      <c r="B36" s="44">
        <f>'CIRC 01.'!F20</f>
        <v>66.269770028722263</v>
      </c>
      <c r="C36" s="38" t="s">
        <v>79</v>
      </c>
      <c r="D36" s="27" t="s">
        <v>51</v>
      </c>
      <c r="E36" s="8"/>
      <c r="F36" s="8"/>
      <c r="G36" s="19">
        <f>'CIRC 01.'!A51</f>
        <v>0</v>
      </c>
      <c r="H36" s="18">
        <f>IF('CIRC 01.'!H51=95,'CIRC 01.'!B51*1000,0)</f>
        <v>0</v>
      </c>
      <c r="I36" s="24"/>
      <c r="J36" s="18">
        <f>IF('CIRC 01.'!H51=70,'CIRC 01.'!B51*1000,0)</f>
        <v>0</v>
      </c>
      <c r="K36" s="24"/>
      <c r="L36" s="18">
        <f>IF('CIRC 01.'!H51=50,'CIRC 01.'!B51*1000,0)</f>
        <v>0</v>
      </c>
      <c r="M36" s="24"/>
      <c r="N36" s="18">
        <f>IF('CIRC 01.'!H51=35,'CIRC 01.'!B51*1000,0)</f>
        <v>0</v>
      </c>
      <c r="O36" s="24"/>
      <c r="P36" s="18">
        <f>IF('CIRC 01.'!H51=25,'CIRC 01.'!B51*1000,0)</f>
        <v>0</v>
      </c>
      <c r="Q36" s="24"/>
      <c r="R36" s="18">
        <f>IF('CIRC 01.'!H51=16,'CIRC 01.'!B51*1000,0)</f>
        <v>0</v>
      </c>
      <c r="S36" s="24"/>
      <c r="T36" s="18">
        <f>IF('CIRC 01.'!H51=10,'CIRC 01.'!B51*1000,0)</f>
        <v>0</v>
      </c>
      <c r="U36" s="24"/>
      <c r="V36" s="18">
        <f>IF('CIRC 01.'!H51=6,'CIRC 01.'!B51*1000,0)</f>
        <v>0</v>
      </c>
      <c r="W36" s="24"/>
      <c r="X36" s="12"/>
      <c r="Y36" s="158"/>
      <c r="Z36" s="12"/>
      <c r="AA36" s="158"/>
    </row>
    <row r="37" spans="1:27">
      <c r="A37" s="33" t="s">
        <v>71</v>
      </c>
      <c r="B37" s="39">
        <f>B36*1.1</f>
        <v>72.896747031594501</v>
      </c>
      <c r="C37" s="35">
        <f>IF(B37&lt;40,40,IF(B37&lt;60,60,IF(B37&lt;70,70,IF(B37&lt;100,100,IF(B37&lt;125,125,IF(B37&lt;150,150,IF(B37&lt;200,200,"Consultar catálogo")))))))</f>
        <v>100</v>
      </c>
      <c r="D37" s="27" t="s">
        <v>51</v>
      </c>
      <c r="E37" s="8"/>
      <c r="F37" s="8"/>
      <c r="G37" s="19">
        <f>'CIRC 01.'!A52</f>
        <v>0</v>
      </c>
      <c r="H37" s="18">
        <f>IF('CIRC 01.'!H52=95,'CIRC 01.'!B52*1000,0)</f>
        <v>0</v>
      </c>
      <c r="I37" s="24"/>
      <c r="J37" s="18">
        <f>IF('CIRC 01.'!H52=70,'CIRC 01.'!B52*1000,0)</f>
        <v>0</v>
      </c>
      <c r="K37" s="24"/>
      <c r="L37" s="18">
        <f>IF('CIRC 01.'!H52=50,'CIRC 01.'!B52*1000,0)</f>
        <v>0</v>
      </c>
      <c r="M37" s="24"/>
      <c r="N37" s="18">
        <f>IF('CIRC 01.'!H52=35,'CIRC 01.'!B52*1000,0)</f>
        <v>0</v>
      </c>
      <c r="O37" s="24"/>
      <c r="P37" s="18">
        <f>IF('CIRC 01.'!H52=25,'CIRC 01.'!B52*1000,0)</f>
        <v>0</v>
      </c>
      <c r="Q37" s="24"/>
      <c r="R37" s="18">
        <f>IF('CIRC 01.'!H52=16,'CIRC 01.'!B52*1000,0)</f>
        <v>0</v>
      </c>
      <c r="S37" s="24"/>
      <c r="T37" s="18">
        <f>IF('CIRC 01.'!H52=10,'CIRC 01.'!B52*1000,0)</f>
        <v>0</v>
      </c>
      <c r="U37" s="24"/>
      <c r="V37" s="18">
        <f>IF('CIRC 01.'!H52=6,'CIRC 01.'!B52*1000,0)</f>
        <v>0</v>
      </c>
      <c r="W37" s="24"/>
      <c r="X37" s="12"/>
      <c r="Y37" s="158"/>
      <c r="Z37" s="12"/>
      <c r="AA37" s="158"/>
    </row>
    <row r="38" spans="1:27">
      <c r="A38" s="33" t="s">
        <v>72</v>
      </c>
      <c r="B38" s="39">
        <f>B37*1.05</f>
        <v>76.541584383174225</v>
      </c>
      <c r="C38" s="35">
        <f>IF(C37=40,45,IF(C37=60,65,IF(C37=70,80,IF(C37=100,110,IF(C37=125,140,IF(C37=150,170,IF(C37=200,220,"Consultar catálogo")))))))</f>
        <v>110</v>
      </c>
      <c r="D38" s="27" t="s">
        <v>51</v>
      </c>
      <c r="E38" s="8"/>
      <c r="F38" s="8"/>
      <c r="G38" s="19">
        <f>'CIRC 01.'!A53</f>
        <v>0</v>
      </c>
      <c r="H38" s="18">
        <f>IF('CIRC 01.'!H53=95,'CIRC 01.'!B53*1000,0)</f>
        <v>0</v>
      </c>
      <c r="I38" s="24"/>
      <c r="J38" s="18">
        <f>IF('CIRC 01.'!H53=70,'CIRC 01.'!B53*1000,0)</f>
        <v>0</v>
      </c>
      <c r="K38" s="24"/>
      <c r="L38" s="18">
        <f>IF('CIRC 01.'!H53=50,'CIRC 01.'!B53*1000,0)</f>
        <v>0</v>
      </c>
      <c r="M38" s="24"/>
      <c r="N38" s="18">
        <f>IF('CIRC 01.'!H53=35,'CIRC 01.'!B53*1000,0)</f>
        <v>0</v>
      </c>
      <c r="O38" s="24"/>
      <c r="P38" s="18">
        <f>IF('CIRC 01.'!H53=25,'CIRC 01.'!B53*1000,0)</f>
        <v>0</v>
      </c>
      <c r="Q38" s="24"/>
      <c r="R38" s="18">
        <f>IF('CIRC 01.'!H53=16,'CIRC 01.'!B53*1000,0)</f>
        <v>0</v>
      </c>
      <c r="S38" s="24"/>
      <c r="T38" s="18">
        <f>IF('CIRC 01.'!H53=10,'CIRC 01.'!B53*1000,0)</f>
        <v>0</v>
      </c>
      <c r="U38" s="24"/>
      <c r="V38" s="18">
        <f>IF('CIRC 01.'!H53=6,'CIRC 01.'!B53*1000,0)</f>
        <v>0</v>
      </c>
      <c r="W38" s="24"/>
      <c r="X38" s="12"/>
      <c r="Y38" s="158"/>
      <c r="Z38" s="12"/>
      <c r="AA38" s="158"/>
    </row>
    <row r="39" spans="1:27">
      <c r="A39" s="33" t="s">
        <v>77</v>
      </c>
      <c r="B39" s="39">
        <f>B36*0.9</f>
        <v>59.64279302585004</v>
      </c>
      <c r="C39" s="35">
        <f>IF(B39&gt;0,IF(B39&gt;6,IF(B39&gt;10,IF(B39&gt;16,IF(B39&gt;25,IF(B39&gt;32,IF(B39&gt;50,IF(B39&gt;63,IF(B39&gt;80,IF(B39&gt;100,IF(B39&gt;125,IF(B39&gt;160,IF(B39&gt;200,IF(B39&gt;225,IF(B39&gt;250,IF(B39&gt;300,300),250),225),200),160),125),100),80),63),50),32),25),16),10),6),0)</f>
        <v>63</v>
      </c>
      <c r="D39" s="34" t="s">
        <v>52</v>
      </c>
      <c r="G39" s="19">
        <f>'CIRC 01.'!A54</f>
        <v>0</v>
      </c>
      <c r="H39" s="18">
        <f>IF('CIRC 01.'!H54=95,'CIRC 01.'!B54*1000,0)</f>
        <v>0</v>
      </c>
      <c r="I39" s="24"/>
      <c r="J39" s="18">
        <f>IF('CIRC 01.'!H54=70,'CIRC 01.'!B54*1000,0)</f>
        <v>0</v>
      </c>
      <c r="K39" s="24"/>
      <c r="L39" s="18">
        <f>IF('CIRC 01.'!H54=50,'CIRC 01.'!B54*1000,0)</f>
        <v>0</v>
      </c>
      <c r="M39" s="24"/>
      <c r="N39" s="18">
        <f>IF('CIRC 01.'!H54=35,'CIRC 01.'!B54*1000,0)</f>
        <v>0</v>
      </c>
      <c r="O39" s="24"/>
      <c r="P39" s="18">
        <f>IF('CIRC 01.'!H54=25,'CIRC 01.'!B54*1000,0)</f>
        <v>0</v>
      </c>
      <c r="Q39" s="24"/>
      <c r="R39" s="18">
        <f>IF('CIRC 01.'!H54=16,'CIRC 01.'!B54*1000,0)</f>
        <v>0</v>
      </c>
      <c r="S39" s="24"/>
      <c r="T39" s="18">
        <f>IF('CIRC 01.'!H54=10,'CIRC 01.'!B54*1000,0)</f>
        <v>0</v>
      </c>
      <c r="U39" s="24"/>
      <c r="V39" s="18">
        <f>IF('CIRC 01.'!H54=6,'CIRC 01.'!B54*1000,0)</f>
        <v>0</v>
      </c>
      <c r="W39" s="24"/>
      <c r="X39" s="12"/>
      <c r="Y39" s="158"/>
      <c r="Z39" s="12"/>
      <c r="AA39" s="158"/>
    </row>
    <row r="40" spans="1:27">
      <c r="G40" s="19">
        <f>'CIRC 01.'!A55</f>
        <v>0</v>
      </c>
      <c r="H40" s="18">
        <f>IF('CIRC 01.'!H55=95,'CIRC 01.'!B55*1000,0)</f>
        <v>0</v>
      </c>
      <c r="I40" s="24"/>
      <c r="J40" s="18">
        <f>IF('CIRC 01.'!H55=70,'CIRC 01.'!B55*1000,0)</f>
        <v>0</v>
      </c>
      <c r="K40" s="24"/>
      <c r="L40" s="18">
        <f>IF('CIRC 01.'!H55=50,'CIRC 01.'!B55*1000,0)</f>
        <v>0</v>
      </c>
      <c r="M40" s="24"/>
      <c r="N40" s="18">
        <f>IF('CIRC 01.'!H55=35,'CIRC 01.'!B55*1000,0)</f>
        <v>0</v>
      </c>
      <c r="O40" s="24"/>
      <c r="P40" s="18">
        <f>IF('CIRC 01.'!H55=25,'CIRC 01.'!B55*1000,0)</f>
        <v>0</v>
      </c>
      <c r="Q40" s="24"/>
      <c r="R40" s="18">
        <f>IF('CIRC 01.'!H55=16,'CIRC 01.'!B55*1000,0)</f>
        <v>0</v>
      </c>
      <c r="S40" s="24"/>
      <c r="T40" s="18">
        <f>IF('CIRC 01.'!H55=10,'CIRC 01.'!B55*1000,0)</f>
        <v>0</v>
      </c>
      <c r="U40" s="24"/>
      <c r="V40" s="18">
        <f>IF('CIRC 01.'!H55=6,'CIRC 01.'!B55*1000,0)</f>
        <v>0</v>
      </c>
      <c r="W40" s="24"/>
      <c r="X40" s="12"/>
      <c r="Y40" s="158"/>
      <c r="Z40" s="12"/>
      <c r="AA40" s="158"/>
    </row>
    <row r="41" spans="1:27">
      <c r="G41" s="19">
        <f>'CIRC 01.'!A56</f>
        <v>0</v>
      </c>
      <c r="H41" s="18">
        <f>IF('CIRC 01.'!H56=95,'CIRC 01.'!B56*1000,0)</f>
        <v>0</v>
      </c>
      <c r="I41" s="24"/>
      <c r="J41" s="18">
        <f>IF('CIRC 01.'!H56=70,'CIRC 01.'!B56*1000,0)</f>
        <v>0</v>
      </c>
      <c r="K41" s="24"/>
      <c r="L41" s="18">
        <f>IF('CIRC 01.'!H56=50,'CIRC 01.'!B56*1000,0)</f>
        <v>0</v>
      </c>
      <c r="M41" s="24"/>
      <c r="N41" s="18">
        <f>IF('CIRC 01.'!H56=35,'CIRC 01.'!B56*1000,0)</f>
        <v>0</v>
      </c>
      <c r="O41" s="24"/>
      <c r="P41" s="18">
        <f>IF('CIRC 01.'!H56=25,'CIRC 01.'!B56*1000,0)</f>
        <v>0</v>
      </c>
      <c r="Q41" s="24"/>
      <c r="R41" s="18">
        <f>IF('CIRC 01.'!H56=16,'CIRC 01.'!B56*1000,0)</f>
        <v>0</v>
      </c>
      <c r="S41" s="24"/>
      <c r="T41" s="18">
        <f>IF('CIRC 01.'!H56=10,'CIRC 01.'!B56*1000,0)</f>
        <v>0</v>
      </c>
      <c r="U41" s="24"/>
      <c r="V41" s="18">
        <f>IF('CIRC 01.'!H56=6,'CIRC 01.'!B56*1000,0)</f>
        <v>0</v>
      </c>
      <c r="W41" s="24"/>
      <c r="X41" s="12"/>
      <c r="Y41" s="158"/>
      <c r="Z41" s="12"/>
      <c r="AA41" s="158"/>
    </row>
    <row r="42" spans="1:27">
      <c r="G42" s="19">
        <f>'CIRC 01.'!A57</f>
        <v>0</v>
      </c>
      <c r="H42" s="18">
        <f>IF('CIRC 01.'!H57=95,'CIRC 01.'!B57*1000,0)</f>
        <v>0</v>
      </c>
      <c r="I42" s="24"/>
      <c r="J42" s="18">
        <f>IF('CIRC 01.'!H57=70,'CIRC 01.'!B57*1000,0)</f>
        <v>0</v>
      </c>
      <c r="K42" s="24"/>
      <c r="L42" s="18">
        <f>IF('CIRC 01.'!H57=50,'CIRC 01.'!B57*1000,0)</f>
        <v>0</v>
      </c>
      <c r="M42" s="24"/>
      <c r="N42" s="18">
        <f>IF('CIRC 01.'!H57=35,'CIRC 01.'!B57*1000,0)</f>
        <v>0</v>
      </c>
      <c r="O42" s="24"/>
      <c r="P42" s="18">
        <f>IF('CIRC 01.'!H57=25,'CIRC 01.'!B57*1000,0)</f>
        <v>0</v>
      </c>
      <c r="Q42" s="24"/>
      <c r="R42" s="18">
        <f>IF('CIRC 01.'!H57=16,'CIRC 01.'!B57*1000,0)</f>
        <v>0</v>
      </c>
      <c r="S42" s="24"/>
      <c r="T42" s="18">
        <f>IF('CIRC 01.'!H57=10,'CIRC 01.'!B57*1000,0)</f>
        <v>0</v>
      </c>
      <c r="U42" s="24"/>
      <c r="V42" s="18">
        <f>IF('CIRC 01.'!H57=6,'CIRC 01.'!B57*1000,0)</f>
        <v>0</v>
      </c>
      <c r="W42" s="24"/>
      <c r="X42" s="12"/>
      <c r="Y42" s="158"/>
      <c r="Z42" s="12"/>
      <c r="AA42" s="158"/>
    </row>
    <row r="43" spans="1:27">
      <c r="G43" s="19">
        <f>'CIRC 01.'!A58</f>
        <v>0</v>
      </c>
      <c r="H43" s="18">
        <f>IF('CIRC 01.'!H58=95,'CIRC 01.'!B58*1000,0)</f>
        <v>0</v>
      </c>
      <c r="I43" s="24"/>
      <c r="J43" s="18">
        <f>IF('CIRC 01.'!H58=70,'CIRC 01.'!B58*1000,0)</f>
        <v>0</v>
      </c>
      <c r="K43" s="24"/>
      <c r="L43" s="18">
        <f>IF('CIRC 01.'!H58=50,'CIRC 01.'!B58*1000,0)</f>
        <v>0</v>
      </c>
      <c r="M43" s="24"/>
      <c r="N43" s="18">
        <f>IF('CIRC 01.'!H58=35,'CIRC 01.'!B58*1000,0)</f>
        <v>0</v>
      </c>
      <c r="O43" s="24"/>
      <c r="P43" s="18">
        <f>IF('CIRC 01.'!H58=25,'CIRC 01.'!B58*1000,0)</f>
        <v>0</v>
      </c>
      <c r="Q43" s="24"/>
      <c r="R43" s="18">
        <f>IF('CIRC 01.'!H58=16,'CIRC 01.'!B58*1000,0)</f>
        <v>0</v>
      </c>
      <c r="S43" s="24"/>
      <c r="T43" s="18">
        <f>IF('CIRC 01.'!H58=10,'CIRC 01.'!B58*1000,0)</f>
        <v>0</v>
      </c>
      <c r="U43" s="24"/>
      <c r="V43" s="18">
        <f>IF('CIRC 01.'!H58=6,'CIRC 01.'!B58*1000,0)</f>
        <v>0</v>
      </c>
      <c r="W43" s="24"/>
      <c r="X43" s="12"/>
      <c r="Y43" s="158"/>
      <c r="Z43" s="12"/>
      <c r="AA43" s="158"/>
    </row>
    <row r="44" spans="1:27">
      <c r="G44" s="19">
        <f>'CIRC 01.'!A59</f>
        <v>0</v>
      </c>
      <c r="H44" s="18">
        <f>IF('CIRC 01.'!H59=95,'CIRC 01.'!B59*1000,0)</f>
        <v>0</v>
      </c>
      <c r="I44" s="24"/>
      <c r="J44" s="18">
        <f>IF('CIRC 01.'!H59=70,'CIRC 01.'!B59*1000,0)</f>
        <v>0</v>
      </c>
      <c r="K44" s="24"/>
      <c r="L44" s="18">
        <f>IF('CIRC 01.'!H59=50,'CIRC 01.'!B59*1000,0)</f>
        <v>0</v>
      </c>
      <c r="M44" s="24"/>
      <c r="N44" s="18">
        <f>IF('CIRC 01.'!H59=35,'CIRC 01.'!B59*1000,0)</f>
        <v>0</v>
      </c>
      <c r="O44" s="24"/>
      <c r="P44" s="18">
        <f>IF('CIRC 01.'!H59=25,'CIRC 01.'!B59*1000,0)</f>
        <v>0</v>
      </c>
      <c r="Q44" s="24"/>
      <c r="R44" s="18">
        <f>IF('CIRC 01.'!H59=16,'CIRC 01.'!B59*1000,0)</f>
        <v>0</v>
      </c>
      <c r="S44" s="24"/>
      <c r="T44" s="18">
        <f>IF('CIRC 01.'!H59=10,'CIRC 01.'!B59*1000,0)</f>
        <v>0</v>
      </c>
      <c r="U44" s="24"/>
      <c r="V44" s="18">
        <f>IF('CIRC 01.'!H59=6,'CIRC 01.'!B59*1000,0)</f>
        <v>0</v>
      </c>
      <c r="W44" s="24"/>
      <c r="X44" s="12"/>
      <c r="Y44" s="158"/>
      <c r="Z44" s="12"/>
      <c r="AA44" s="158"/>
    </row>
    <row r="45" spans="1:27">
      <c r="G45" s="19">
        <f>'CIRC 01.'!A60</f>
        <v>0</v>
      </c>
      <c r="H45" s="18">
        <f>IF('CIRC 01.'!H60=95,'CIRC 01.'!B60*1000,0)</f>
        <v>0</v>
      </c>
      <c r="I45" s="24"/>
      <c r="J45" s="18">
        <f>IF('CIRC 01.'!H60=70,'CIRC 01.'!B60*1000,0)</f>
        <v>0</v>
      </c>
      <c r="K45" s="24"/>
      <c r="L45" s="18">
        <f>IF('CIRC 01.'!H60=50,'CIRC 01.'!B60*1000,0)</f>
        <v>0</v>
      </c>
      <c r="M45" s="24"/>
      <c r="N45" s="18">
        <f>IF('CIRC 01.'!H60=35,'CIRC 01.'!B60*1000,0)</f>
        <v>0</v>
      </c>
      <c r="O45" s="24"/>
      <c r="P45" s="18">
        <f>IF('CIRC 01.'!H60=25,'CIRC 01.'!B60*1000,0)</f>
        <v>0</v>
      </c>
      <c r="Q45" s="24"/>
      <c r="R45" s="18">
        <f>IF('CIRC 01.'!H60=16,'CIRC 01.'!B60*1000,0)</f>
        <v>0</v>
      </c>
      <c r="S45" s="24"/>
      <c r="T45" s="18">
        <f>IF('CIRC 01.'!H60=10,'CIRC 01.'!B60*1000,0)</f>
        <v>0</v>
      </c>
      <c r="U45" s="24"/>
      <c r="V45" s="18">
        <f>IF('CIRC 01.'!H60=6,'CIRC 01.'!B60*1000,0)</f>
        <v>0</v>
      </c>
      <c r="W45" s="24"/>
      <c r="X45" s="12"/>
      <c r="Y45" s="158"/>
      <c r="Z45" s="12"/>
      <c r="AA45" s="158"/>
    </row>
    <row r="46" spans="1:27">
      <c r="G46" s="19">
        <f>'CIRC 01.'!A61</f>
        <v>0</v>
      </c>
      <c r="H46" s="18">
        <f>IF('CIRC 01.'!H61=95,'CIRC 01.'!B61*1000,0)</f>
        <v>0</v>
      </c>
      <c r="I46" s="24"/>
      <c r="J46" s="18">
        <f>IF('CIRC 01.'!H61=70,'CIRC 01.'!B61*1000,0)</f>
        <v>0</v>
      </c>
      <c r="K46" s="24"/>
      <c r="L46" s="18">
        <f>IF('CIRC 01.'!H61=50,'CIRC 01.'!B61*1000,0)</f>
        <v>0</v>
      </c>
      <c r="M46" s="24"/>
      <c r="N46" s="18">
        <f>IF('CIRC 01.'!H61=35,'CIRC 01.'!B61*1000,0)</f>
        <v>0</v>
      </c>
      <c r="O46" s="24"/>
      <c r="P46" s="18">
        <f>IF('CIRC 01.'!H61=25,'CIRC 01.'!B61*1000,0)</f>
        <v>0</v>
      </c>
      <c r="Q46" s="24"/>
      <c r="R46" s="18">
        <f>IF('CIRC 01.'!H61=16,'CIRC 01.'!B61*1000,0)</f>
        <v>0</v>
      </c>
      <c r="S46" s="24"/>
      <c r="T46" s="18">
        <f>IF('CIRC 01.'!H61=10,'CIRC 01.'!B61*1000,0)</f>
        <v>0</v>
      </c>
      <c r="U46" s="24"/>
      <c r="V46" s="18">
        <f>IF('CIRC 01.'!H61=6,'CIRC 01.'!B61*1000,0)</f>
        <v>0</v>
      </c>
      <c r="W46" s="24"/>
      <c r="X46" s="12"/>
      <c r="Y46" s="158"/>
      <c r="Z46" s="12"/>
      <c r="AA46" s="158"/>
    </row>
    <row r="47" spans="1:27">
      <c r="G47" s="19">
        <f>'CIRC 01.'!A62</f>
        <v>0</v>
      </c>
      <c r="H47" s="18">
        <f>IF('CIRC 01.'!H62=95,'CIRC 01.'!B62*1000,0)</f>
        <v>0</v>
      </c>
      <c r="I47" s="24"/>
      <c r="J47" s="18">
        <f>IF('CIRC 01.'!H62=70,'CIRC 01.'!B62*1000,0)</f>
        <v>0</v>
      </c>
      <c r="K47" s="24"/>
      <c r="L47" s="18">
        <f>IF('CIRC 01.'!H62=50,'CIRC 01.'!B62*1000,0)</f>
        <v>0</v>
      </c>
      <c r="M47" s="24"/>
      <c r="N47" s="18">
        <f>IF('CIRC 01.'!H62=35,'CIRC 01.'!B62*1000,0)</f>
        <v>0</v>
      </c>
      <c r="O47" s="24"/>
      <c r="P47" s="18">
        <f>IF('CIRC 01.'!H62=25,'CIRC 01.'!B62*1000,0)</f>
        <v>0</v>
      </c>
      <c r="Q47" s="24"/>
      <c r="R47" s="18">
        <f>IF('CIRC 01.'!H62=16,'CIRC 01.'!B62*1000,0)</f>
        <v>0</v>
      </c>
      <c r="S47" s="24"/>
      <c r="T47" s="18">
        <f>IF('CIRC 01.'!H62=10,'CIRC 01.'!B62*1000,0)</f>
        <v>0</v>
      </c>
      <c r="U47" s="24"/>
      <c r="V47" s="18">
        <f>IF('CIRC 01.'!H62=6,'CIRC 01.'!B62*1000,0)</f>
        <v>0</v>
      </c>
      <c r="W47" s="24"/>
      <c r="X47" s="12"/>
      <c r="Y47" s="158"/>
      <c r="Z47" s="12"/>
      <c r="AA47" s="158"/>
    </row>
    <row r="48" spans="1:27">
      <c r="G48" s="19">
        <f>'CIRC 01.'!A63</f>
        <v>0</v>
      </c>
      <c r="H48" s="18">
        <f>IF('CIRC 01.'!H63=95,'CIRC 01.'!B63*1000,0)</f>
        <v>0</v>
      </c>
      <c r="I48" s="24"/>
      <c r="J48" s="18">
        <f>IF('CIRC 01.'!H63=70,'CIRC 01.'!B63*1000,0)</f>
        <v>0</v>
      </c>
      <c r="K48" s="24"/>
      <c r="L48" s="18">
        <f>IF('CIRC 01.'!H63=50,'CIRC 01.'!B63*1000,0)</f>
        <v>0</v>
      </c>
      <c r="M48" s="24"/>
      <c r="N48" s="18">
        <f>IF('CIRC 01.'!H63=35,'CIRC 01.'!B63*1000,0)</f>
        <v>0</v>
      </c>
      <c r="O48" s="24"/>
      <c r="P48" s="18">
        <f>IF('CIRC 01.'!H63=25,'CIRC 01.'!B63*1000,0)</f>
        <v>0</v>
      </c>
      <c r="Q48" s="24"/>
      <c r="R48" s="18">
        <f>IF('CIRC 01.'!H63=16,'CIRC 01.'!B63*1000,0)</f>
        <v>0</v>
      </c>
      <c r="S48" s="24"/>
      <c r="T48" s="18">
        <f>IF('CIRC 01.'!H63=10,'CIRC 01.'!B63*1000,0)</f>
        <v>0</v>
      </c>
      <c r="U48" s="24"/>
      <c r="V48" s="18">
        <f>IF('CIRC 01.'!H63=6,'CIRC 01.'!B63*1000,0)</f>
        <v>0</v>
      </c>
      <c r="W48" s="24"/>
      <c r="X48" s="12"/>
      <c r="Y48" s="158"/>
      <c r="Z48" s="12"/>
      <c r="AA48" s="158"/>
    </row>
    <row r="49" spans="7:27">
      <c r="G49" s="19">
        <f>'CIRC 01.'!A64</f>
        <v>0</v>
      </c>
      <c r="H49" s="18">
        <f>IF('CIRC 01.'!H64=95,'CIRC 01.'!B64*1000,0)</f>
        <v>0</v>
      </c>
      <c r="I49" s="24"/>
      <c r="J49" s="18">
        <f>IF('CIRC 01.'!H64=70,'CIRC 01.'!B64*1000,0)</f>
        <v>0</v>
      </c>
      <c r="K49" s="24"/>
      <c r="L49" s="18">
        <f>IF('CIRC 01.'!H64=50,'CIRC 01.'!B64*1000,0)</f>
        <v>0</v>
      </c>
      <c r="M49" s="24"/>
      <c r="N49" s="18">
        <f>IF('CIRC 01.'!H64=35,'CIRC 01.'!B64*1000,0)</f>
        <v>0</v>
      </c>
      <c r="O49" s="24"/>
      <c r="P49" s="18">
        <f>IF('CIRC 01.'!H64=25,'CIRC 01.'!B64*1000,0)</f>
        <v>0</v>
      </c>
      <c r="Q49" s="24"/>
      <c r="R49" s="18">
        <f>IF('CIRC 01.'!H64=16,'CIRC 01.'!B64*1000,0)</f>
        <v>0</v>
      </c>
      <c r="S49" s="24"/>
      <c r="T49" s="18">
        <f>IF('CIRC 01.'!H64=10,'CIRC 01.'!B64*1000,0)</f>
        <v>0</v>
      </c>
      <c r="U49" s="24"/>
      <c r="V49" s="18">
        <f>IF('CIRC 01.'!H64=6,'CIRC 01.'!B64*1000,0)</f>
        <v>0</v>
      </c>
      <c r="W49" s="24"/>
      <c r="X49" s="12"/>
      <c r="Y49" s="158"/>
      <c r="Z49" s="12"/>
      <c r="AA49" s="158"/>
    </row>
    <row r="50" spans="7:27">
      <c r="G50" s="19">
        <f>'CIRC 01.'!A65</f>
        <v>0</v>
      </c>
      <c r="H50" s="18">
        <f>IF('CIRC 01.'!H65=95,'CIRC 01.'!B65*1000,0)</f>
        <v>0</v>
      </c>
      <c r="I50" s="24"/>
      <c r="J50" s="18">
        <f>IF('CIRC 01.'!H65=70,'CIRC 01.'!B65*1000,0)</f>
        <v>0</v>
      </c>
      <c r="K50" s="24"/>
      <c r="L50" s="18">
        <f>IF('CIRC 01.'!H65=50,'CIRC 01.'!B65*1000,0)</f>
        <v>0</v>
      </c>
      <c r="M50" s="24"/>
      <c r="N50" s="18">
        <f>IF('CIRC 01.'!H65=35,'CIRC 01.'!B65*1000,0)</f>
        <v>0</v>
      </c>
      <c r="O50" s="24"/>
      <c r="P50" s="18">
        <f>IF('CIRC 01.'!H65=25,'CIRC 01.'!B65*1000,0)</f>
        <v>0</v>
      </c>
      <c r="Q50" s="24"/>
      <c r="R50" s="18">
        <f>IF('CIRC 01.'!H65=16,'CIRC 01.'!B65*1000,0)</f>
        <v>0</v>
      </c>
      <c r="S50" s="24"/>
      <c r="T50" s="18">
        <f>IF('CIRC 01.'!H65=10,'CIRC 01.'!B65*1000,0)</f>
        <v>0</v>
      </c>
      <c r="U50" s="24"/>
      <c r="V50" s="18">
        <f>IF('CIRC 01.'!H65=6,'CIRC 01.'!B65*1000,0)</f>
        <v>0</v>
      </c>
      <c r="W50" s="24"/>
      <c r="X50" s="12"/>
      <c r="Y50" s="158"/>
      <c r="Z50" s="12"/>
      <c r="AA50" s="158"/>
    </row>
    <row r="51" spans="7:27">
      <c r="G51" s="19">
        <f>'CIRC 01.'!A66</f>
        <v>0</v>
      </c>
      <c r="H51" s="18">
        <f>IF('CIRC 01.'!H66=95,'CIRC 01.'!B66*1000,0)</f>
        <v>0</v>
      </c>
      <c r="I51" s="24"/>
      <c r="J51" s="18">
        <f>IF('CIRC 01.'!H66=70,'CIRC 01.'!B66*1000,0)</f>
        <v>0</v>
      </c>
      <c r="K51" s="24"/>
      <c r="L51" s="18">
        <f>IF('CIRC 01.'!H66=50,'CIRC 01.'!B66*1000,0)</f>
        <v>0</v>
      </c>
      <c r="M51" s="24"/>
      <c r="N51" s="18">
        <f>IF('CIRC 01.'!H66=35,'CIRC 01.'!B66*1000,0)</f>
        <v>0</v>
      </c>
      <c r="O51" s="24"/>
      <c r="P51" s="18">
        <f>IF('CIRC 01.'!H66=25,'CIRC 01.'!B66*1000,0)</f>
        <v>0</v>
      </c>
      <c r="Q51" s="24"/>
      <c r="R51" s="18">
        <f>IF('CIRC 01.'!H66=16,'CIRC 01.'!B66*1000,0)</f>
        <v>0</v>
      </c>
      <c r="S51" s="24"/>
      <c r="T51" s="18">
        <f>IF('CIRC 01.'!H66=10,'CIRC 01.'!B66*1000,0)</f>
        <v>0</v>
      </c>
      <c r="U51" s="24"/>
      <c r="V51" s="18">
        <f>IF('CIRC 01.'!H66=6,'CIRC 01.'!B66*1000,0)</f>
        <v>0</v>
      </c>
      <c r="W51" s="24"/>
      <c r="X51" s="12"/>
      <c r="Y51" s="158"/>
      <c r="Z51" s="12"/>
      <c r="AA51" s="158"/>
    </row>
    <row r="52" spans="7:27">
      <c r="G52" s="19">
        <f>'CIRC 01.'!A67</f>
        <v>0</v>
      </c>
      <c r="H52" s="18">
        <f>IF('CIRC 01.'!H67=95,'CIRC 01.'!B67*1000,0)</f>
        <v>0</v>
      </c>
      <c r="I52" s="24"/>
      <c r="J52" s="18">
        <f>IF('CIRC 01.'!H67=70,'CIRC 01.'!B67*1000,0)</f>
        <v>0</v>
      </c>
      <c r="K52" s="24"/>
      <c r="L52" s="18">
        <f>IF('CIRC 01.'!H67=50,'CIRC 01.'!B67*1000,0)</f>
        <v>0</v>
      </c>
      <c r="M52" s="24"/>
      <c r="N52" s="18">
        <f>IF('CIRC 01.'!H67=35,'CIRC 01.'!B67*1000,0)</f>
        <v>0</v>
      </c>
      <c r="O52" s="24"/>
      <c r="P52" s="18">
        <f>IF('CIRC 01.'!H67=25,'CIRC 01.'!B67*1000,0)</f>
        <v>0</v>
      </c>
      <c r="Q52" s="24"/>
      <c r="R52" s="18">
        <f>IF('CIRC 01.'!H67=16,'CIRC 01.'!B67*1000,0)</f>
        <v>0</v>
      </c>
      <c r="S52" s="24"/>
      <c r="T52" s="18">
        <f>IF('CIRC 01.'!H67=10,'CIRC 01.'!B67*1000,0)</f>
        <v>0</v>
      </c>
      <c r="U52" s="24"/>
      <c r="V52" s="18">
        <f>IF('CIRC 01.'!H67=6,'CIRC 01.'!B67*1000,0)</f>
        <v>0</v>
      </c>
      <c r="W52" s="24"/>
      <c r="X52" s="12"/>
      <c r="Y52" s="158"/>
      <c r="Z52" s="12"/>
      <c r="AA52" s="158"/>
    </row>
    <row r="53" spans="7:27">
      <c r="G53" s="19">
        <f>'CIRC 01.'!A68</f>
        <v>0</v>
      </c>
      <c r="H53" s="18">
        <f>IF('CIRC 01.'!H68=95,'CIRC 01.'!B68*1000,0)</f>
        <v>0</v>
      </c>
      <c r="I53" s="24"/>
      <c r="J53" s="18">
        <f>IF('CIRC 01.'!H68=70,'CIRC 01.'!B68*1000,0)</f>
        <v>0</v>
      </c>
      <c r="K53" s="24"/>
      <c r="L53" s="18">
        <f>IF('CIRC 01.'!H68=50,'CIRC 01.'!B68*1000,0)</f>
        <v>0</v>
      </c>
      <c r="M53" s="24"/>
      <c r="N53" s="18">
        <f>IF('CIRC 01.'!H68=35,'CIRC 01.'!B68*1000,0)</f>
        <v>0</v>
      </c>
      <c r="O53" s="24"/>
      <c r="P53" s="18">
        <f>IF('CIRC 01.'!H68=25,'CIRC 01.'!B68*1000,0)</f>
        <v>0</v>
      </c>
      <c r="Q53" s="24"/>
      <c r="R53" s="18">
        <f>IF('CIRC 01.'!H68=16,'CIRC 01.'!B68*1000,0)</f>
        <v>0</v>
      </c>
      <c r="S53" s="24"/>
      <c r="T53" s="18">
        <f>IF('CIRC 01.'!H68=10,'CIRC 01.'!B68*1000,0)</f>
        <v>0</v>
      </c>
      <c r="U53" s="24"/>
      <c r="V53" s="18">
        <f>IF('CIRC 01.'!H68=6,'CIRC 01.'!B68*1000,0)</f>
        <v>0</v>
      </c>
      <c r="W53" s="24"/>
      <c r="X53" s="12"/>
      <c r="Y53" s="158"/>
      <c r="Z53" s="12"/>
      <c r="AA53" s="158"/>
    </row>
    <row r="54" spans="7:27">
      <c r="G54" s="19">
        <f>'CIRC 01.'!A69</f>
        <v>0</v>
      </c>
      <c r="H54" s="18">
        <f>IF('CIRC 01.'!H69=95,'CIRC 01.'!B69*1000,0)</f>
        <v>0</v>
      </c>
      <c r="I54" s="24"/>
      <c r="J54" s="18">
        <f>IF('CIRC 01.'!H69=70,'CIRC 01.'!B69*1000,0)</f>
        <v>0</v>
      </c>
      <c r="K54" s="24"/>
      <c r="L54" s="18">
        <f>IF('CIRC 01.'!H69=50,'CIRC 01.'!B69*1000,0)</f>
        <v>0</v>
      </c>
      <c r="M54" s="24"/>
      <c r="N54" s="18">
        <f>IF('CIRC 01.'!H69=35,'CIRC 01.'!B69*1000,0)</f>
        <v>0</v>
      </c>
      <c r="O54" s="24"/>
      <c r="P54" s="18">
        <f>IF('CIRC 01.'!H69=25,'CIRC 01.'!B69*1000,0)</f>
        <v>0</v>
      </c>
      <c r="Q54" s="24"/>
      <c r="R54" s="18">
        <f>IF('CIRC 01.'!H69=16,'CIRC 01.'!B69*1000,0)</f>
        <v>0</v>
      </c>
      <c r="S54" s="24"/>
      <c r="T54" s="18">
        <f>IF('CIRC 01.'!H69=10,'CIRC 01.'!B69*1000,0)</f>
        <v>0</v>
      </c>
      <c r="U54" s="24"/>
      <c r="V54" s="18">
        <f>IF('CIRC 01.'!H69=6,'CIRC 01.'!B69*1000,0)</f>
        <v>0</v>
      </c>
      <c r="W54" s="24"/>
      <c r="X54" s="12"/>
      <c r="Y54" s="158"/>
      <c r="Z54" s="12"/>
      <c r="AA54" s="158"/>
    </row>
    <row r="55" spans="7:27">
      <c r="G55" s="19">
        <f>'CIRC 01.'!A70</f>
        <v>0</v>
      </c>
      <c r="H55" s="18">
        <f>IF('CIRC 01.'!H70=95,'CIRC 01.'!B70*1000,0)</f>
        <v>0</v>
      </c>
      <c r="I55" s="24"/>
      <c r="J55" s="18">
        <f>IF('CIRC 01.'!H70=70,'CIRC 01.'!B70*1000,0)</f>
        <v>0</v>
      </c>
      <c r="K55" s="24"/>
      <c r="L55" s="18">
        <f>IF('CIRC 01.'!H70=50,'CIRC 01.'!B70*1000,0)</f>
        <v>0</v>
      </c>
      <c r="M55" s="24"/>
      <c r="N55" s="18">
        <f>IF('CIRC 01.'!H70=35,'CIRC 01.'!B70*1000,0)</f>
        <v>0</v>
      </c>
      <c r="O55" s="24"/>
      <c r="P55" s="18">
        <f>IF('CIRC 01.'!H70=25,'CIRC 01.'!B70*1000,0)</f>
        <v>0</v>
      </c>
      <c r="Q55" s="24"/>
      <c r="R55" s="18">
        <f>IF('CIRC 01.'!H70=16,'CIRC 01.'!B70*1000,0)</f>
        <v>0</v>
      </c>
      <c r="S55" s="24"/>
      <c r="T55" s="18">
        <f>IF('CIRC 01.'!H70=10,'CIRC 01.'!B70*1000,0)</f>
        <v>0</v>
      </c>
      <c r="U55" s="24"/>
      <c r="V55" s="18">
        <f>IF('CIRC 01.'!H70=6,'CIRC 01.'!B70*1000,0)</f>
        <v>0</v>
      </c>
      <c r="W55" s="24"/>
      <c r="X55" s="12"/>
      <c r="Y55" s="158"/>
      <c r="Z55" s="12"/>
      <c r="AA55" s="158"/>
    </row>
    <row r="56" spans="7:27">
      <c r="G56" s="19">
        <f>'CIRC 01.'!A71</f>
        <v>0</v>
      </c>
      <c r="H56" s="18">
        <f>IF('CIRC 01.'!H71=95,'CIRC 01.'!B71*1000,0)</f>
        <v>0</v>
      </c>
      <c r="I56" s="24"/>
      <c r="J56" s="18">
        <f>IF('CIRC 01.'!H71=70,'CIRC 01.'!B71*1000,0)</f>
        <v>0</v>
      </c>
      <c r="K56" s="24"/>
      <c r="L56" s="18">
        <f>IF('CIRC 01.'!H71=50,'CIRC 01.'!B71*1000,0)</f>
        <v>0</v>
      </c>
      <c r="M56" s="24"/>
      <c r="N56" s="18">
        <f>IF('CIRC 01.'!H71=35,'CIRC 01.'!B71*1000,0)</f>
        <v>0</v>
      </c>
      <c r="O56" s="24"/>
      <c r="P56" s="18">
        <f>IF('CIRC 01.'!H71=25,'CIRC 01.'!B71*1000,0)</f>
        <v>0</v>
      </c>
      <c r="Q56" s="24"/>
      <c r="R56" s="18">
        <f>IF('CIRC 01.'!H71=16,'CIRC 01.'!B71*1000,0)</f>
        <v>0</v>
      </c>
      <c r="S56" s="24"/>
      <c r="T56" s="18">
        <f>IF('CIRC 01.'!H71=10,'CIRC 01.'!B71*1000,0)</f>
        <v>0</v>
      </c>
      <c r="U56" s="24"/>
      <c r="V56" s="18">
        <f>IF('CIRC 01.'!H71=6,'CIRC 01.'!B71*1000,0)</f>
        <v>0</v>
      </c>
      <c r="W56" s="24"/>
      <c r="X56" s="12"/>
      <c r="Y56" s="158"/>
      <c r="Z56" s="12"/>
      <c r="AA56" s="158"/>
    </row>
    <row r="57" spans="7:27">
      <c r="G57" s="19">
        <f>'CIRC 01.'!A72</f>
        <v>0</v>
      </c>
      <c r="H57" s="18">
        <f>IF('CIRC 01.'!H72=95,'CIRC 01.'!B72*1000,0)</f>
        <v>0</v>
      </c>
      <c r="I57" s="24"/>
      <c r="J57" s="18">
        <f>IF('CIRC 01.'!H72=70,'CIRC 01.'!B72*1000,0)</f>
        <v>0</v>
      </c>
      <c r="K57" s="24"/>
      <c r="L57" s="18">
        <f>IF('CIRC 01.'!H72=50,'CIRC 01.'!B72*1000,0)</f>
        <v>0</v>
      </c>
      <c r="M57" s="24"/>
      <c r="N57" s="18">
        <f>IF('CIRC 01.'!H72=35,'CIRC 01.'!B72*1000,0)</f>
        <v>0</v>
      </c>
      <c r="O57" s="24"/>
      <c r="P57" s="18">
        <f>IF('CIRC 01.'!H72=25,'CIRC 01.'!B72*1000,0)</f>
        <v>0</v>
      </c>
      <c r="Q57" s="24"/>
      <c r="R57" s="18">
        <f>IF('CIRC 01.'!H72=16,'CIRC 01.'!B72*1000,0)</f>
        <v>0</v>
      </c>
      <c r="S57" s="24"/>
      <c r="T57" s="18">
        <f>IF('CIRC 01.'!H72=10,'CIRC 01.'!B72*1000,0)</f>
        <v>0</v>
      </c>
      <c r="U57" s="24"/>
      <c r="V57" s="18">
        <f>IF('CIRC 01.'!H72=6,'CIRC 01.'!B72*1000,0)</f>
        <v>0</v>
      </c>
      <c r="W57" s="24"/>
      <c r="X57" s="12"/>
      <c r="Y57" s="158"/>
      <c r="Z57" s="12"/>
      <c r="AA57" s="158"/>
    </row>
    <row r="58" spans="7:27">
      <c r="G58" s="19">
        <f>'CIRC 01.'!A73</f>
        <v>0</v>
      </c>
      <c r="H58" s="18">
        <f>IF('CIRC 01.'!H73=95,'CIRC 01.'!B73*1000,0)</f>
        <v>0</v>
      </c>
      <c r="I58" s="24"/>
      <c r="J58" s="18">
        <f>IF('CIRC 01.'!H73=70,'CIRC 01.'!B73*1000,0)</f>
        <v>0</v>
      </c>
      <c r="K58" s="24"/>
      <c r="L58" s="18">
        <f>IF('CIRC 01.'!H73=50,'CIRC 01.'!B73*1000,0)</f>
        <v>0</v>
      </c>
      <c r="M58" s="24"/>
      <c r="N58" s="18">
        <f>IF('CIRC 01.'!H73=35,'CIRC 01.'!B73*1000,0)</f>
        <v>0</v>
      </c>
      <c r="O58" s="24"/>
      <c r="P58" s="18">
        <f>IF('CIRC 01.'!H73=25,'CIRC 01.'!B73*1000,0)</f>
        <v>0</v>
      </c>
      <c r="Q58" s="24"/>
      <c r="R58" s="18">
        <f>IF('CIRC 01.'!H73=16,'CIRC 01.'!B73*1000,0)</f>
        <v>0</v>
      </c>
      <c r="S58" s="24"/>
      <c r="T58" s="18">
        <f>IF('CIRC 01.'!H73=10,'CIRC 01.'!B73*1000,0)</f>
        <v>0</v>
      </c>
      <c r="U58" s="24"/>
      <c r="V58" s="18">
        <f>IF('CIRC 01.'!H73=6,'CIRC 01.'!B73*1000,0)</f>
        <v>0</v>
      </c>
      <c r="W58" s="24"/>
      <c r="X58" s="12"/>
      <c r="Y58" s="158"/>
      <c r="Z58" s="12"/>
      <c r="AA58" s="158"/>
    </row>
    <row r="59" spans="7:27">
      <c r="G59" s="19">
        <f>'CIRC 01.'!A74</f>
        <v>0</v>
      </c>
      <c r="H59" s="18">
        <f>IF('CIRC 01.'!H74=95,'CIRC 01.'!B74*1000,0)</f>
        <v>0</v>
      </c>
      <c r="I59" s="24"/>
      <c r="J59" s="18">
        <f>IF('CIRC 01.'!H74=70,'CIRC 01.'!B74*1000,0)</f>
        <v>0</v>
      </c>
      <c r="K59" s="24"/>
      <c r="L59" s="18">
        <f>IF('CIRC 01.'!H74=50,'CIRC 01.'!B74*1000,0)</f>
        <v>0</v>
      </c>
      <c r="M59" s="24"/>
      <c r="N59" s="18">
        <f>IF('CIRC 01.'!H74=35,'CIRC 01.'!B74*1000,0)</f>
        <v>0</v>
      </c>
      <c r="O59" s="24"/>
      <c r="P59" s="18">
        <f>IF('CIRC 01.'!H74=25,'CIRC 01.'!B74*1000,0)</f>
        <v>0</v>
      </c>
      <c r="Q59" s="24"/>
      <c r="R59" s="18">
        <f>IF('CIRC 01.'!H74=16,'CIRC 01.'!B74*1000,0)</f>
        <v>0</v>
      </c>
      <c r="S59" s="24"/>
      <c r="T59" s="18">
        <f>IF('CIRC 01.'!H74=10,'CIRC 01.'!B74*1000,0)</f>
        <v>0</v>
      </c>
      <c r="U59" s="24"/>
      <c r="V59" s="18">
        <f>IF('CIRC 01.'!H74=6,'CIRC 01.'!B74*1000,0)</f>
        <v>0</v>
      </c>
      <c r="W59" s="24"/>
      <c r="X59" s="12"/>
      <c r="Y59" s="158"/>
      <c r="Z59" s="12"/>
      <c r="AA59" s="158"/>
    </row>
    <row r="60" spans="7:27">
      <c r="G60" s="19">
        <f>'CIRC 01.'!A75</f>
        <v>0</v>
      </c>
      <c r="H60" s="18">
        <f>IF('CIRC 01.'!H75=95,'CIRC 01.'!B75*1000,0)</f>
        <v>0</v>
      </c>
      <c r="I60" s="24"/>
      <c r="J60" s="18">
        <f>IF('CIRC 01.'!H75=70,'CIRC 01.'!B75*1000,0)</f>
        <v>0</v>
      </c>
      <c r="K60" s="24"/>
      <c r="L60" s="18">
        <f>IF('CIRC 01.'!H75=50,'CIRC 01.'!B75*1000,0)</f>
        <v>0</v>
      </c>
      <c r="M60" s="24"/>
      <c r="N60" s="18">
        <f>IF('CIRC 01.'!H75=35,'CIRC 01.'!B75*1000,0)</f>
        <v>0</v>
      </c>
      <c r="O60" s="24"/>
      <c r="P60" s="18">
        <f>IF('CIRC 01.'!H75=25,'CIRC 01.'!B75*1000,0)</f>
        <v>0</v>
      </c>
      <c r="Q60" s="24"/>
      <c r="R60" s="18">
        <f>IF('CIRC 01.'!H75=16,'CIRC 01.'!B75*1000,0)</f>
        <v>0</v>
      </c>
      <c r="S60" s="24"/>
      <c r="T60" s="18">
        <f>IF('CIRC 01.'!H75=10,'CIRC 01.'!B75*1000,0)</f>
        <v>0</v>
      </c>
      <c r="U60" s="24"/>
      <c r="V60" s="18">
        <f>IF('CIRC 01.'!H75=6,'CIRC 01.'!B75*1000,0)</f>
        <v>0</v>
      </c>
      <c r="W60" s="24"/>
      <c r="X60" s="12"/>
      <c r="Y60" s="158"/>
      <c r="Z60" s="12"/>
      <c r="AA60" s="158"/>
    </row>
    <row r="61" spans="7:27">
      <c r="G61" s="19">
        <f>'CIRC 01.'!A76</f>
        <v>0</v>
      </c>
      <c r="H61" s="18">
        <f>IF('CIRC 01.'!H76=95,'CIRC 01.'!B76*1000,0)</f>
        <v>0</v>
      </c>
      <c r="I61" s="24"/>
      <c r="J61" s="18">
        <f>IF('CIRC 01.'!H76=70,'CIRC 01.'!B76*1000,0)</f>
        <v>0</v>
      </c>
      <c r="K61" s="24"/>
      <c r="L61" s="18">
        <f>IF('CIRC 01.'!H76=50,'CIRC 01.'!B76*1000,0)</f>
        <v>0</v>
      </c>
      <c r="M61" s="24"/>
      <c r="N61" s="18">
        <f>IF('CIRC 01.'!H76=35,'CIRC 01.'!B76*1000,0)</f>
        <v>0</v>
      </c>
      <c r="O61" s="24"/>
      <c r="P61" s="18">
        <f>IF('CIRC 01.'!H76=25,'CIRC 01.'!B76*1000,0)</f>
        <v>0</v>
      </c>
      <c r="Q61" s="24"/>
      <c r="R61" s="18">
        <f>IF('CIRC 01.'!H76=16,'CIRC 01.'!B76*1000,0)</f>
        <v>0</v>
      </c>
      <c r="S61" s="24"/>
      <c r="T61" s="18">
        <f>IF('CIRC 01.'!H76=10,'CIRC 01.'!B76*1000,0)</f>
        <v>0</v>
      </c>
      <c r="U61" s="24"/>
      <c r="V61" s="18">
        <f>IF('CIRC 01.'!H76=6,'CIRC 01.'!B76*1000,0)</f>
        <v>0</v>
      </c>
      <c r="W61" s="24"/>
      <c r="X61" s="12"/>
      <c r="Y61" s="158"/>
      <c r="Z61" s="12"/>
      <c r="AA61" s="158"/>
    </row>
    <row r="62" spans="7:27">
      <c r="G62" s="19">
        <f>'CIRC 01.'!A77</f>
        <v>0</v>
      </c>
      <c r="H62" s="18">
        <f>IF('CIRC 01.'!H77=95,'CIRC 01.'!B77*1000,0)</f>
        <v>0</v>
      </c>
      <c r="I62" s="24"/>
      <c r="J62" s="18">
        <f>IF('CIRC 01.'!H77=70,'CIRC 01.'!B77*1000,0)</f>
        <v>0</v>
      </c>
      <c r="K62" s="24"/>
      <c r="L62" s="18">
        <f>IF('CIRC 01.'!H77=50,'CIRC 01.'!B77*1000,0)</f>
        <v>0</v>
      </c>
      <c r="M62" s="24"/>
      <c r="N62" s="18">
        <f>IF('CIRC 01.'!H77=35,'CIRC 01.'!B77*1000,0)</f>
        <v>0</v>
      </c>
      <c r="O62" s="24"/>
      <c r="P62" s="18">
        <f>IF('CIRC 01.'!H77=25,'CIRC 01.'!B77*1000,0)</f>
        <v>0</v>
      </c>
      <c r="Q62" s="24"/>
      <c r="R62" s="18">
        <f>IF('CIRC 01.'!H77=16,'CIRC 01.'!B77*1000,0)</f>
        <v>0</v>
      </c>
      <c r="S62" s="24"/>
      <c r="T62" s="18">
        <f>IF('CIRC 01.'!H77=10,'CIRC 01.'!B77*1000,0)</f>
        <v>0</v>
      </c>
      <c r="U62" s="24"/>
      <c r="V62" s="18">
        <f>IF('CIRC 01.'!H77=6,'CIRC 01.'!B77*1000,0)</f>
        <v>0</v>
      </c>
      <c r="W62" s="24"/>
      <c r="X62" s="12"/>
      <c r="Y62" s="158"/>
      <c r="Z62" s="12"/>
      <c r="AA62" s="158"/>
    </row>
    <row r="63" spans="7:27">
      <c r="G63" s="19">
        <f>'CIRC 01.'!A78</f>
        <v>0</v>
      </c>
      <c r="H63" s="18">
        <f>IF('CIRC 01.'!H78=95,'CIRC 01.'!B78*1000,0)</f>
        <v>0</v>
      </c>
      <c r="I63" s="24"/>
      <c r="J63" s="18">
        <f>IF('CIRC 01.'!H78=70,'CIRC 01.'!B78*1000,0)</f>
        <v>0</v>
      </c>
      <c r="K63" s="24"/>
      <c r="L63" s="18">
        <f>IF('CIRC 01.'!H78=50,'CIRC 01.'!B78*1000,0)</f>
        <v>0</v>
      </c>
      <c r="M63" s="24"/>
      <c r="N63" s="18">
        <f>IF('CIRC 01.'!H78=35,'CIRC 01.'!B78*1000,0)</f>
        <v>0</v>
      </c>
      <c r="O63" s="24"/>
      <c r="P63" s="18">
        <f>IF('CIRC 01.'!H78=25,'CIRC 01.'!B78*1000,0)</f>
        <v>0</v>
      </c>
      <c r="Q63" s="24"/>
      <c r="R63" s="18">
        <f>IF('CIRC 01.'!H78=16,'CIRC 01.'!B78*1000,0)</f>
        <v>0</v>
      </c>
      <c r="S63" s="24"/>
      <c r="T63" s="18">
        <f>IF('CIRC 01.'!H78=10,'CIRC 01.'!B78*1000,0)</f>
        <v>0</v>
      </c>
      <c r="U63" s="24"/>
      <c r="V63" s="18">
        <f>IF('CIRC 01.'!H78=6,'CIRC 01.'!B78*1000,0)</f>
        <v>0</v>
      </c>
      <c r="W63" s="24"/>
      <c r="X63" s="12"/>
      <c r="Y63" s="158"/>
      <c r="Z63" s="12"/>
      <c r="AA63" s="158"/>
    </row>
    <row r="64" spans="7:27">
      <c r="G64" s="19">
        <f>'CIRC 01.'!A79</f>
        <v>0</v>
      </c>
      <c r="H64" s="18">
        <f>IF('CIRC 01.'!H79=95,'CIRC 01.'!B79*1000,0)</f>
        <v>0</v>
      </c>
      <c r="I64" s="24"/>
      <c r="J64" s="18">
        <f>IF('CIRC 01.'!H79=70,'CIRC 01.'!B79*1000,0)</f>
        <v>0</v>
      </c>
      <c r="K64" s="24"/>
      <c r="L64" s="18">
        <f>IF('CIRC 01.'!H79=50,'CIRC 01.'!B79*1000,0)</f>
        <v>0</v>
      </c>
      <c r="M64" s="24"/>
      <c r="N64" s="18">
        <f>IF('CIRC 01.'!H79=35,'CIRC 01.'!B79*1000,0)</f>
        <v>0</v>
      </c>
      <c r="O64" s="24"/>
      <c r="P64" s="18">
        <f>IF('CIRC 01.'!H79=25,'CIRC 01.'!B79*1000,0)</f>
        <v>0</v>
      </c>
      <c r="Q64" s="24"/>
      <c r="R64" s="18">
        <f>IF('CIRC 01.'!H79=16,'CIRC 01.'!B79*1000,0)</f>
        <v>0</v>
      </c>
      <c r="S64" s="24"/>
      <c r="T64" s="18">
        <f>IF('CIRC 01.'!H79=10,'CIRC 01.'!B79*1000,0)</f>
        <v>0</v>
      </c>
      <c r="U64" s="24"/>
      <c r="V64" s="18">
        <f>IF('CIRC 01.'!H79=6,'CIRC 01.'!B79*1000,0)</f>
        <v>0</v>
      </c>
      <c r="W64" s="24"/>
      <c r="X64" s="12"/>
      <c r="Y64" s="158"/>
      <c r="Z64" s="12"/>
      <c r="AA64" s="158"/>
    </row>
    <row r="65" spans="7:27">
      <c r="G65" s="19">
        <f>'CIRC 01.'!A80</f>
        <v>0</v>
      </c>
      <c r="H65" s="18">
        <f>IF('CIRC 01.'!H80=95,'CIRC 01.'!B80*1000,0)</f>
        <v>0</v>
      </c>
      <c r="I65" s="24"/>
      <c r="J65" s="18">
        <f>IF('CIRC 01.'!H80=70,'CIRC 01.'!B80*1000,0)</f>
        <v>0</v>
      </c>
      <c r="K65" s="24"/>
      <c r="L65" s="18">
        <f>IF('CIRC 01.'!H80=50,'CIRC 01.'!B80*1000,0)</f>
        <v>0</v>
      </c>
      <c r="M65" s="24"/>
      <c r="N65" s="18">
        <f>IF('CIRC 01.'!H80=35,'CIRC 01.'!B80*1000,0)</f>
        <v>0</v>
      </c>
      <c r="O65" s="24"/>
      <c r="P65" s="18">
        <f>IF('CIRC 01.'!H80=25,'CIRC 01.'!B80*1000,0)</f>
        <v>0</v>
      </c>
      <c r="Q65" s="24"/>
      <c r="R65" s="18">
        <f>IF('CIRC 01.'!H80=16,'CIRC 01.'!B80*1000,0)</f>
        <v>0</v>
      </c>
      <c r="S65" s="24"/>
      <c r="T65" s="18">
        <f>IF('CIRC 01.'!H80=10,'CIRC 01.'!B80*1000,0)</f>
        <v>0</v>
      </c>
      <c r="U65" s="24"/>
      <c r="V65" s="18">
        <f>IF('CIRC 01.'!H80=6,'CIRC 01.'!B80*1000,0)</f>
        <v>0</v>
      </c>
      <c r="W65" s="24"/>
      <c r="X65" s="12"/>
      <c r="Y65" s="158"/>
      <c r="Z65" s="12"/>
      <c r="AA65" s="158"/>
    </row>
    <row r="66" spans="7:27">
      <c r="G66" s="19">
        <f>'CIRC 01.'!A81</f>
        <v>0</v>
      </c>
      <c r="H66" s="18">
        <f>IF('CIRC 01.'!H81=95,'CIRC 01.'!B81*1000,0)</f>
        <v>0</v>
      </c>
      <c r="I66" s="24"/>
      <c r="J66" s="18">
        <f>IF('CIRC 01.'!H81=70,'CIRC 01.'!B81*1000,0)</f>
        <v>0</v>
      </c>
      <c r="K66" s="24"/>
      <c r="L66" s="18">
        <f>IF('CIRC 01.'!H81=50,'CIRC 01.'!B81*1000,0)</f>
        <v>0</v>
      </c>
      <c r="M66" s="24"/>
      <c r="N66" s="18">
        <f>IF('CIRC 01.'!H81=35,'CIRC 01.'!B81*1000,0)</f>
        <v>0</v>
      </c>
      <c r="O66" s="24"/>
      <c r="P66" s="18">
        <f>IF('CIRC 01.'!H81=25,'CIRC 01.'!B81*1000,0)</f>
        <v>0</v>
      </c>
      <c r="Q66" s="24"/>
      <c r="R66" s="18">
        <f>IF('CIRC 01.'!H81=16,'CIRC 01.'!B81*1000,0)</f>
        <v>0</v>
      </c>
      <c r="S66" s="24"/>
      <c r="T66" s="18">
        <f>IF('CIRC 01.'!H81=10,'CIRC 01.'!B81*1000,0)</f>
        <v>0</v>
      </c>
      <c r="U66" s="24"/>
      <c r="V66" s="18">
        <f>IF('CIRC 01.'!H81=6,'CIRC 01.'!B81*1000,0)</f>
        <v>0</v>
      </c>
      <c r="W66" s="24"/>
      <c r="X66" s="12"/>
      <c r="Y66" s="158"/>
      <c r="Z66" s="12"/>
      <c r="AA66" s="158"/>
    </row>
    <row r="67" spans="7:27">
      <c r="G67" s="19">
        <f>'CIRC 01.'!A82</f>
        <v>0</v>
      </c>
      <c r="H67" s="18">
        <f>IF('CIRC 01.'!H82=95,'CIRC 01.'!B82*1000,0)</f>
        <v>0</v>
      </c>
      <c r="I67" s="24"/>
      <c r="J67" s="18">
        <f>IF('CIRC 01.'!H82=70,'CIRC 01.'!B82*1000,0)</f>
        <v>0</v>
      </c>
      <c r="K67" s="24"/>
      <c r="L67" s="18">
        <f>IF('CIRC 01.'!H82=50,'CIRC 01.'!B82*1000,0)</f>
        <v>0</v>
      </c>
      <c r="M67" s="24"/>
      <c r="N67" s="18">
        <f>IF('CIRC 01.'!H82=35,'CIRC 01.'!B82*1000,0)</f>
        <v>0</v>
      </c>
      <c r="O67" s="24"/>
      <c r="P67" s="18">
        <f>IF('CIRC 01.'!H82=25,'CIRC 01.'!B82*1000,0)</f>
        <v>0</v>
      </c>
      <c r="Q67" s="24"/>
      <c r="R67" s="18">
        <f>IF('CIRC 01.'!H82=16,'CIRC 01.'!B82*1000,0)</f>
        <v>0</v>
      </c>
      <c r="S67" s="24"/>
      <c r="T67" s="18">
        <f>IF('CIRC 01.'!H82=10,'CIRC 01.'!B82*1000,0)</f>
        <v>0</v>
      </c>
      <c r="U67" s="24"/>
      <c r="V67" s="18">
        <f>IF('CIRC 01.'!H82=6,'CIRC 01.'!B82*1000,0)</f>
        <v>0</v>
      </c>
      <c r="W67" s="24"/>
      <c r="X67" s="12"/>
      <c r="Y67" s="158"/>
      <c r="Z67" s="12"/>
      <c r="AA67" s="158"/>
    </row>
    <row r="68" spans="7:27">
      <c r="G68" s="19">
        <f>'CIRC 01.'!A83</f>
        <v>0</v>
      </c>
      <c r="H68" s="18">
        <f>IF('CIRC 01.'!H83=95,'CIRC 01.'!B83*1000,0)</f>
        <v>0</v>
      </c>
      <c r="I68" s="24"/>
      <c r="J68" s="18">
        <f>IF('CIRC 01.'!H83=70,'CIRC 01.'!B83*1000,0)</f>
        <v>0</v>
      </c>
      <c r="K68" s="24"/>
      <c r="L68" s="18">
        <f>IF('CIRC 01.'!H83=50,'CIRC 01.'!B83*1000,0)</f>
        <v>0</v>
      </c>
      <c r="M68" s="24"/>
      <c r="N68" s="18">
        <f>IF('CIRC 01.'!H83=35,'CIRC 01.'!B83*1000,0)</f>
        <v>0</v>
      </c>
      <c r="O68" s="24"/>
      <c r="P68" s="18">
        <f>IF('CIRC 01.'!H83=25,'CIRC 01.'!B83*1000,0)</f>
        <v>0</v>
      </c>
      <c r="Q68" s="24"/>
      <c r="R68" s="18">
        <f>IF('CIRC 01.'!H83=16,'CIRC 01.'!B83*1000,0)</f>
        <v>0</v>
      </c>
      <c r="S68" s="24"/>
      <c r="T68" s="18">
        <f>IF('CIRC 01.'!H83=10,'CIRC 01.'!B83*1000,0)</f>
        <v>0</v>
      </c>
      <c r="U68" s="24"/>
      <c r="V68" s="18">
        <f>IF('CIRC 01.'!H83=6,'CIRC 01.'!B83*1000,0)</f>
        <v>0</v>
      </c>
      <c r="W68" s="24"/>
      <c r="X68" s="12"/>
      <c r="Y68" s="158"/>
      <c r="Z68" s="12"/>
      <c r="AA68" s="158"/>
    </row>
    <row r="69" spans="7:27">
      <c r="G69" s="19">
        <f>'CIRC 01.'!A84</f>
        <v>0</v>
      </c>
      <c r="H69" s="18">
        <f>IF('CIRC 01.'!H84=95,'CIRC 01.'!B84*1000,0)</f>
        <v>0</v>
      </c>
      <c r="I69" s="24"/>
      <c r="J69" s="18">
        <f>IF('CIRC 01.'!H84=70,'CIRC 01.'!B84*1000,0)</f>
        <v>0</v>
      </c>
      <c r="K69" s="24"/>
      <c r="L69" s="18">
        <f>IF('CIRC 01.'!H84=50,'CIRC 01.'!B84*1000,0)</f>
        <v>0</v>
      </c>
      <c r="M69" s="24"/>
      <c r="N69" s="18">
        <f>IF('CIRC 01.'!H84=35,'CIRC 01.'!B84*1000,0)</f>
        <v>0</v>
      </c>
      <c r="O69" s="24"/>
      <c r="P69" s="18">
        <f>IF('CIRC 01.'!H84=25,'CIRC 01.'!B84*1000,0)</f>
        <v>0</v>
      </c>
      <c r="Q69" s="24"/>
      <c r="R69" s="18">
        <f>IF('CIRC 01.'!H84=16,'CIRC 01.'!B84*1000,0)</f>
        <v>0</v>
      </c>
      <c r="S69" s="24"/>
      <c r="T69" s="18">
        <f>IF('CIRC 01.'!H84=10,'CIRC 01.'!B84*1000,0)</f>
        <v>0</v>
      </c>
      <c r="U69" s="24"/>
      <c r="V69" s="18">
        <f>IF('CIRC 01.'!H84=6,'CIRC 01.'!B84*1000,0)</f>
        <v>0</v>
      </c>
      <c r="W69" s="24"/>
      <c r="X69" s="12"/>
      <c r="Y69" s="158"/>
      <c r="Z69" s="12"/>
      <c r="AA69" s="158"/>
    </row>
    <row r="70" spans="7:27">
      <c r="G70" s="19">
        <f>'CIRC 01.'!A85</f>
        <v>0</v>
      </c>
      <c r="H70" s="18">
        <f>IF('CIRC 01.'!H85=95,'CIRC 01.'!B85*1000,0)</f>
        <v>0</v>
      </c>
      <c r="I70" s="24"/>
      <c r="J70" s="18">
        <f>IF('CIRC 01.'!H85=70,'CIRC 01.'!B85*1000,0)</f>
        <v>0</v>
      </c>
      <c r="K70" s="24"/>
      <c r="L70" s="18">
        <f>IF('CIRC 01.'!H85=50,'CIRC 01.'!B85*1000,0)</f>
        <v>0</v>
      </c>
      <c r="M70" s="24"/>
      <c r="N70" s="18">
        <f>IF('CIRC 01.'!H85=35,'CIRC 01.'!B85*1000,0)</f>
        <v>0</v>
      </c>
      <c r="O70" s="24"/>
      <c r="P70" s="18">
        <f>IF('CIRC 01.'!H85=25,'CIRC 01.'!B85*1000,0)</f>
        <v>0</v>
      </c>
      <c r="Q70" s="24"/>
      <c r="R70" s="18">
        <f>IF('CIRC 01.'!H85=16,'CIRC 01.'!B85*1000,0)</f>
        <v>0</v>
      </c>
      <c r="S70" s="24"/>
      <c r="T70" s="18">
        <f>IF('CIRC 01.'!H85=10,'CIRC 01.'!B85*1000,0)</f>
        <v>0</v>
      </c>
      <c r="U70" s="24"/>
      <c r="V70" s="18">
        <f>IF('CIRC 01.'!H85=6,'CIRC 01.'!B85*1000,0)</f>
        <v>0</v>
      </c>
      <c r="W70" s="24"/>
      <c r="X70" s="12"/>
      <c r="Y70" s="158"/>
      <c r="Z70" s="12"/>
      <c r="AA70" s="158"/>
    </row>
    <row r="71" spans="7:27">
      <c r="G71" s="19">
        <f>'CIRC 01.'!A86</f>
        <v>0</v>
      </c>
      <c r="H71" s="18">
        <f>IF('CIRC 01.'!H86=95,'CIRC 01.'!B86*1000,0)</f>
        <v>0</v>
      </c>
      <c r="I71" s="24"/>
      <c r="J71" s="18">
        <f>IF('CIRC 01.'!H86=70,'CIRC 01.'!B86*1000,0)</f>
        <v>0</v>
      </c>
      <c r="K71" s="24"/>
      <c r="L71" s="18">
        <f>IF('CIRC 01.'!H86=50,'CIRC 01.'!B86*1000,0)</f>
        <v>0</v>
      </c>
      <c r="M71" s="24"/>
      <c r="N71" s="18">
        <f>IF('CIRC 01.'!H86=35,'CIRC 01.'!B86*1000,0)</f>
        <v>0</v>
      </c>
      <c r="O71" s="24"/>
      <c r="P71" s="18">
        <f>IF('CIRC 01.'!H86=25,'CIRC 01.'!B86*1000,0)</f>
        <v>0</v>
      </c>
      <c r="Q71" s="24"/>
      <c r="R71" s="18">
        <f>IF('CIRC 01.'!H86=16,'CIRC 01.'!B86*1000,0)</f>
        <v>0</v>
      </c>
      <c r="S71" s="24"/>
      <c r="T71" s="18">
        <f>IF('CIRC 01.'!H86=10,'CIRC 01.'!B86*1000,0)</f>
        <v>0</v>
      </c>
      <c r="U71" s="24"/>
      <c r="V71" s="18">
        <f>IF('CIRC 01.'!H86=6,'CIRC 01.'!B86*1000,0)</f>
        <v>0</v>
      </c>
      <c r="W71" s="24"/>
      <c r="X71" s="12"/>
      <c r="Y71" s="158"/>
      <c r="Z71" s="12"/>
      <c r="AA71" s="158"/>
    </row>
    <row r="72" spans="7:27">
      <c r="G72" s="19">
        <f>'CIRC 01.'!A87</f>
        <v>0</v>
      </c>
      <c r="H72" s="18">
        <f>IF('CIRC 01.'!H87=95,'CIRC 01.'!B87*1000,0)</f>
        <v>0</v>
      </c>
      <c r="I72" s="24"/>
      <c r="J72" s="18">
        <f>IF('CIRC 01.'!H87=70,'CIRC 01.'!B87*1000,0)</f>
        <v>0</v>
      </c>
      <c r="K72" s="24"/>
      <c r="L72" s="18">
        <f>IF('CIRC 01.'!H87=50,'CIRC 01.'!B87*1000,0)</f>
        <v>0</v>
      </c>
      <c r="M72" s="24"/>
      <c r="N72" s="18">
        <f>IF('CIRC 01.'!H87=35,'CIRC 01.'!B87*1000,0)</f>
        <v>0</v>
      </c>
      <c r="O72" s="24"/>
      <c r="P72" s="18">
        <f>IF('CIRC 01.'!H87=25,'CIRC 01.'!B87*1000,0)</f>
        <v>0</v>
      </c>
      <c r="Q72" s="24"/>
      <c r="R72" s="18">
        <f>IF('CIRC 01.'!H87=16,'CIRC 01.'!B87*1000,0)</f>
        <v>0</v>
      </c>
      <c r="S72" s="24"/>
      <c r="T72" s="18">
        <f>IF('CIRC 01.'!H87=10,'CIRC 01.'!B87*1000,0)</f>
        <v>0</v>
      </c>
      <c r="U72" s="24"/>
      <c r="V72" s="18">
        <f>IF('CIRC 01.'!H87=6,'CIRC 01.'!B87*1000,0)</f>
        <v>0</v>
      </c>
      <c r="W72" s="24"/>
      <c r="X72" s="12"/>
      <c r="Y72" s="158"/>
      <c r="Z72" s="12"/>
      <c r="AA72" s="158"/>
    </row>
    <row r="73" spans="7:27">
      <c r="G73" s="19">
        <f>'CIRC 01.'!A88</f>
        <v>0</v>
      </c>
      <c r="H73" s="18">
        <f>IF('CIRC 01.'!H88=95,'CIRC 01.'!B88*1000,0)</f>
        <v>0</v>
      </c>
      <c r="I73" s="24"/>
      <c r="J73" s="18">
        <f>IF('CIRC 01.'!H88=70,'CIRC 01.'!B88*1000,0)</f>
        <v>0</v>
      </c>
      <c r="K73" s="24"/>
      <c r="L73" s="18">
        <f>IF('CIRC 01.'!H88=50,'CIRC 01.'!B88*1000,0)</f>
        <v>0</v>
      </c>
      <c r="M73" s="24"/>
      <c r="N73" s="18">
        <f>IF('CIRC 01.'!H88=35,'CIRC 01.'!B88*1000,0)</f>
        <v>0</v>
      </c>
      <c r="O73" s="24"/>
      <c r="P73" s="18">
        <f>IF('CIRC 01.'!H88=25,'CIRC 01.'!B88*1000,0)</f>
        <v>0</v>
      </c>
      <c r="Q73" s="24"/>
      <c r="R73" s="18">
        <f>IF('CIRC 01.'!H88=16,'CIRC 01.'!B88*1000,0)</f>
        <v>0</v>
      </c>
      <c r="S73" s="24"/>
      <c r="T73" s="18">
        <f>IF('CIRC 01.'!H88=10,'CIRC 01.'!B88*1000,0)</f>
        <v>0</v>
      </c>
      <c r="U73" s="24"/>
      <c r="V73" s="18">
        <f>IF('CIRC 01.'!H88=6,'CIRC 01.'!B88*1000,0)</f>
        <v>0</v>
      </c>
      <c r="W73" s="24"/>
      <c r="X73" s="12"/>
      <c r="Y73" s="158"/>
      <c r="Z73" s="12"/>
      <c r="AA73" s="158"/>
    </row>
    <row r="74" spans="7:27">
      <c r="G74" s="19">
        <f>'CIRC 01.'!A89</f>
        <v>0</v>
      </c>
      <c r="H74" s="18">
        <f>IF('CIRC 01.'!H89=95,'CIRC 01.'!B89*1000,0)</f>
        <v>0</v>
      </c>
      <c r="I74" s="24"/>
      <c r="J74" s="18">
        <f>IF('CIRC 01.'!H89=70,'CIRC 01.'!B89*1000,0)</f>
        <v>0</v>
      </c>
      <c r="K74" s="24"/>
      <c r="L74" s="18">
        <f>IF('CIRC 01.'!H89=50,'CIRC 01.'!B89*1000,0)</f>
        <v>0</v>
      </c>
      <c r="M74" s="24"/>
      <c r="N74" s="18">
        <f>IF('CIRC 01.'!H89=35,'CIRC 01.'!B89*1000,0)</f>
        <v>0</v>
      </c>
      <c r="O74" s="24"/>
      <c r="P74" s="18">
        <f>IF('CIRC 01.'!H89=25,'CIRC 01.'!B89*1000,0)</f>
        <v>0</v>
      </c>
      <c r="Q74" s="24"/>
      <c r="R74" s="18">
        <f>IF('CIRC 01.'!H89=16,'CIRC 01.'!B89*1000,0)</f>
        <v>0</v>
      </c>
      <c r="S74" s="24"/>
      <c r="T74" s="18">
        <f>IF('CIRC 01.'!H89=10,'CIRC 01.'!B89*1000,0)</f>
        <v>0</v>
      </c>
      <c r="U74" s="24"/>
      <c r="V74" s="18">
        <f>IF('CIRC 01.'!H89=6,'CIRC 01.'!B89*1000,0)</f>
        <v>0</v>
      </c>
      <c r="W74" s="24"/>
      <c r="X74" s="12"/>
      <c r="Y74" s="158"/>
      <c r="Z74" s="12"/>
      <c r="AA74" s="158"/>
    </row>
    <row r="75" spans="7:27">
      <c r="G75" s="19">
        <f>'CIRC 01.'!A90</f>
        <v>0</v>
      </c>
      <c r="H75" s="18">
        <f>IF('CIRC 01.'!H90=95,'CIRC 01.'!B90*1000,0)</f>
        <v>0</v>
      </c>
      <c r="I75" s="24"/>
      <c r="J75" s="18">
        <f>IF('CIRC 01.'!H90=70,'CIRC 01.'!B90*1000,0)</f>
        <v>0</v>
      </c>
      <c r="K75" s="24"/>
      <c r="L75" s="18">
        <f>IF('CIRC 01.'!H90=50,'CIRC 01.'!B90*1000,0)</f>
        <v>0</v>
      </c>
      <c r="M75" s="24"/>
      <c r="N75" s="18">
        <f>IF('CIRC 01.'!H90=35,'CIRC 01.'!B90*1000,0)</f>
        <v>0</v>
      </c>
      <c r="O75" s="24"/>
      <c r="P75" s="18">
        <f>IF('CIRC 01.'!H90=25,'CIRC 01.'!B90*1000,0)</f>
        <v>0</v>
      </c>
      <c r="Q75" s="24"/>
      <c r="R75" s="18">
        <f>IF('CIRC 01.'!H90=16,'CIRC 01.'!B90*1000,0)</f>
        <v>0</v>
      </c>
      <c r="S75" s="24"/>
      <c r="T75" s="18">
        <f>IF('CIRC 01.'!H90=10,'CIRC 01.'!B90*1000,0)</f>
        <v>0</v>
      </c>
      <c r="U75" s="24"/>
      <c r="V75" s="18">
        <f>IF('CIRC 01.'!H90=6,'CIRC 01.'!B90*1000,0)</f>
        <v>0</v>
      </c>
      <c r="W75" s="24"/>
      <c r="X75" s="12"/>
      <c r="Y75" s="158"/>
      <c r="Z75" s="12"/>
      <c r="AA75" s="158"/>
    </row>
    <row r="76" spans="7:27">
      <c r="G76" s="19">
        <f>'CIRC 01.'!A91</f>
        <v>0</v>
      </c>
      <c r="H76" s="18">
        <f>IF('CIRC 01.'!H91=95,'CIRC 01.'!B91*1000,0)</f>
        <v>0</v>
      </c>
      <c r="I76" s="24"/>
      <c r="J76" s="18">
        <f>IF('CIRC 01.'!H91=70,'CIRC 01.'!B91*1000,0)</f>
        <v>0</v>
      </c>
      <c r="K76" s="24"/>
      <c r="L76" s="18">
        <f>IF('CIRC 01.'!H91=50,'CIRC 01.'!B91*1000,0)</f>
        <v>0</v>
      </c>
      <c r="M76" s="24"/>
      <c r="N76" s="18">
        <f>IF('CIRC 01.'!H91=35,'CIRC 01.'!B91*1000,0)</f>
        <v>0</v>
      </c>
      <c r="O76" s="24"/>
      <c r="P76" s="18">
        <f>IF('CIRC 01.'!H91=25,'CIRC 01.'!B91*1000,0)</f>
        <v>0</v>
      </c>
      <c r="Q76" s="24"/>
      <c r="R76" s="18">
        <f>IF('CIRC 01.'!H91=16,'CIRC 01.'!B91*1000,0)</f>
        <v>0</v>
      </c>
      <c r="S76" s="24"/>
      <c r="T76" s="18">
        <f>IF('CIRC 01.'!H91=10,'CIRC 01.'!B91*1000,0)</f>
        <v>0</v>
      </c>
      <c r="U76" s="24"/>
      <c r="V76" s="18">
        <f>IF('CIRC 01.'!H91=6,'CIRC 01.'!B91*1000,0)</f>
        <v>0</v>
      </c>
      <c r="W76" s="24"/>
      <c r="X76" s="12"/>
      <c r="Y76" s="158"/>
      <c r="Z76" s="12"/>
      <c r="AA76" s="158"/>
    </row>
    <row r="77" spans="7:27">
      <c r="G77" s="19">
        <f>'CIRC 01.'!A92</f>
        <v>0</v>
      </c>
      <c r="H77" s="18">
        <f>IF('CIRC 01.'!H92=95,'CIRC 01.'!B92*1000,0)</f>
        <v>0</v>
      </c>
      <c r="I77" s="24"/>
      <c r="J77" s="18">
        <f>IF('CIRC 01.'!H92=70,'CIRC 01.'!B92*1000,0)</f>
        <v>0</v>
      </c>
      <c r="K77" s="24"/>
      <c r="L77" s="18">
        <f>IF('CIRC 01.'!H92=50,'CIRC 01.'!B92*1000,0)</f>
        <v>0</v>
      </c>
      <c r="M77" s="24"/>
      <c r="N77" s="18">
        <f>IF('CIRC 01.'!H92=35,'CIRC 01.'!B92*1000,0)</f>
        <v>0</v>
      </c>
      <c r="O77" s="24"/>
      <c r="P77" s="18">
        <f>IF('CIRC 01.'!H92=25,'CIRC 01.'!B92*1000,0)</f>
        <v>0</v>
      </c>
      <c r="Q77" s="24"/>
      <c r="R77" s="18">
        <f>IF('CIRC 01.'!H92=16,'CIRC 01.'!B92*1000,0)</f>
        <v>0</v>
      </c>
      <c r="S77" s="24"/>
      <c r="T77" s="18">
        <f>IF('CIRC 01.'!H92=10,'CIRC 01.'!B92*1000,0)</f>
        <v>0</v>
      </c>
      <c r="U77" s="24"/>
      <c r="V77" s="18">
        <f>IF('CIRC 01.'!H92=6,'CIRC 01.'!B92*1000,0)</f>
        <v>0</v>
      </c>
      <c r="W77" s="24"/>
      <c r="X77" s="12"/>
      <c r="Y77" s="158"/>
      <c r="Z77" s="12"/>
      <c r="AA77" s="158"/>
    </row>
    <row r="78" spans="7:27">
      <c r="G78" s="19">
        <f>'CIRC 01.'!A93</f>
        <v>0</v>
      </c>
      <c r="H78" s="18">
        <f>IF('CIRC 01.'!H93=95,'CIRC 01.'!B93*1000,0)</f>
        <v>0</v>
      </c>
      <c r="I78" s="24"/>
      <c r="J78" s="18">
        <f>IF('CIRC 01.'!H93=70,'CIRC 01.'!B93*1000,0)</f>
        <v>0</v>
      </c>
      <c r="K78" s="24"/>
      <c r="L78" s="18">
        <f>IF('CIRC 01.'!H93=50,'CIRC 01.'!B93*1000,0)</f>
        <v>0</v>
      </c>
      <c r="M78" s="24"/>
      <c r="N78" s="18">
        <f>IF('CIRC 01.'!H93=35,'CIRC 01.'!B93*1000,0)</f>
        <v>0</v>
      </c>
      <c r="O78" s="24"/>
      <c r="P78" s="18">
        <f>IF('CIRC 01.'!H93=25,'CIRC 01.'!B93*1000,0)</f>
        <v>0</v>
      </c>
      <c r="Q78" s="24"/>
      <c r="R78" s="18">
        <f>IF('CIRC 01.'!H93=16,'CIRC 01.'!B93*1000,0)</f>
        <v>0</v>
      </c>
      <c r="S78" s="24"/>
      <c r="T78" s="18">
        <f>IF('CIRC 01.'!H93=10,'CIRC 01.'!B93*1000,0)</f>
        <v>0</v>
      </c>
      <c r="U78" s="24"/>
      <c r="V78" s="18">
        <f>IF('CIRC 01.'!H93=6,'CIRC 01.'!B93*1000,0)</f>
        <v>0</v>
      </c>
      <c r="W78" s="24"/>
      <c r="X78" s="12"/>
      <c r="Y78" s="158"/>
      <c r="Z78" s="12"/>
      <c r="AA78" s="158"/>
    </row>
    <row r="79" spans="7:27">
      <c r="G79" s="19">
        <f>'CIRC 01.'!A94</f>
        <v>0</v>
      </c>
      <c r="H79" s="18">
        <f>IF('CIRC 01.'!H94=95,'CIRC 01.'!B94*1000,0)</f>
        <v>0</v>
      </c>
      <c r="I79" s="24"/>
      <c r="J79" s="18">
        <f>IF('CIRC 01.'!H94=70,'CIRC 01.'!B94*1000,0)</f>
        <v>0</v>
      </c>
      <c r="K79" s="24"/>
      <c r="L79" s="18">
        <f>IF('CIRC 01.'!H94=50,'CIRC 01.'!B94*1000,0)</f>
        <v>0</v>
      </c>
      <c r="M79" s="24"/>
      <c r="N79" s="18">
        <f>IF('CIRC 01.'!H94=35,'CIRC 01.'!B94*1000,0)</f>
        <v>0</v>
      </c>
      <c r="O79" s="24"/>
      <c r="P79" s="18">
        <f>IF('CIRC 01.'!H94=25,'CIRC 01.'!B94*1000,0)</f>
        <v>0</v>
      </c>
      <c r="Q79" s="24"/>
      <c r="R79" s="18">
        <f>IF('CIRC 01.'!H94=16,'CIRC 01.'!B94*1000,0)</f>
        <v>0</v>
      </c>
      <c r="S79" s="24"/>
      <c r="T79" s="18">
        <f>IF('CIRC 01.'!H94=10,'CIRC 01.'!B94*1000,0)</f>
        <v>0</v>
      </c>
      <c r="U79" s="24"/>
      <c r="V79" s="18">
        <f>IF('CIRC 01.'!H94=6,'CIRC 01.'!B94*1000,0)</f>
        <v>0</v>
      </c>
      <c r="W79" s="24"/>
      <c r="X79" s="12"/>
      <c r="Y79" s="158"/>
      <c r="Z79" s="12"/>
      <c r="AA79" s="158"/>
    </row>
    <row r="80" spans="7:27">
      <c r="G80" s="19">
        <f>'CIRC 01.'!A95</f>
        <v>0</v>
      </c>
      <c r="H80" s="18">
        <f>IF('CIRC 01.'!H95=95,'CIRC 01.'!B95*1000,0)</f>
        <v>0</v>
      </c>
      <c r="I80" s="24"/>
      <c r="J80" s="18">
        <f>IF('CIRC 01.'!H95=70,'CIRC 01.'!B95*1000,0)</f>
        <v>0</v>
      </c>
      <c r="K80" s="24"/>
      <c r="L80" s="18">
        <f>IF('CIRC 01.'!H95=50,'CIRC 01.'!B95*1000,0)</f>
        <v>0</v>
      </c>
      <c r="M80" s="24"/>
      <c r="N80" s="18">
        <f>IF('CIRC 01.'!H95=35,'CIRC 01.'!B95*1000,0)</f>
        <v>0</v>
      </c>
      <c r="O80" s="24"/>
      <c r="P80" s="18">
        <f>IF('CIRC 01.'!H95=25,'CIRC 01.'!B95*1000,0)</f>
        <v>0</v>
      </c>
      <c r="Q80" s="24"/>
      <c r="R80" s="18">
        <f>IF('CIRC 01.'!H95=16,'CIRC 01.'!B95*1000,0)</f>
        <v>0</v>
      </c>
      <c r="S80" s="24"/>
      <c r="T80" s="18">
        <f>IF('CIRC 01.'!H95=10,'CIRC 01.'!B95*1000,0)</f>
        <v>0</v>
      </c>
      <c r="U80" s="24"/>
      <c r="V80" s="18">
        <f>IF('CIRC 01.'!H95=6,'CIRC 01.'!B95*1000,0)</f>
        <v>0</v>
      </c>
      <c r="W80" s="24"/>
      <c r="X80" s="12"/>
      <c r="Y80" s="158"/>
      <c r="Z80" s="12"/>
      <c r="AA80" s="158"/>
    </row>
    <row r="81" spans="7:27">
      <c r="G81" s="19">
        <f>'CIRC 01.'!A96</f>
        <v>0</v>
      </c>
      <c r="H81" s="18">
        <f>IF('CIRC 01.'!H96=95,'CIRC 01.'!B96*1000,0)</f>
        <v>0</v>
      </c>
      <c r="I81" s="24"/>
      <c r="J81" s="18">
        <f>IF('CIRC 01.'!H96=70,'CIRC 01.'!B96*1000,0)</f>
        <v>0</v>
      </c>
      <c r="K81" s="24"/>
      <c r="L81" s="18">
        <f>IF('CIRC 01.'!H96=50,'CIRC 01.'!B96*1000,0)</f>
        <v>0</v>
      </c>
      <c r="M81" s="24"/>
      <c r="N81" s="18">
        <f>IF('CIRC 01.'!H96=35,'CIRC 01.'!B96*1000,0)</f>
        <v>0</v>
      </c>
      <c r="O81" s="24"/>
      <c r="P81" s="18">
        <f>IF('CIRC 01.'!H96=25,'CIRC 01.'!B96*1000,0)</f>
        <v>0</v>
      </c>
      <c r="Q81" s="24"/>
      <c r="R81" s="18">
        <f>IF('CIRC 01.'!H96=16,'CIRC 01.'!B96*1000,0)</f>
        <v>0</v>
      </c>
      <c r="S81" s="24"/>
      <c r="T81" s="18">
        <f>IF('CIRC 01.'!H96=10,'CIRC 01.'!B96*1000,0)</f>
        <v>0</v>
      </c>
      <c r="U81" s="24"/>
      <c r="V81" s="18">
        <f>IF('CIRC 01.'!H96=6,'CIRC 01.'!B96*1000,0)</f>
        <v>0</v>
      </c>
      <c r="W81" s="24"/>
      <c r="X81" s="12"/>
      <c r="Y81" s="158"/>
      <c r="Z81" s="12"/>
      <c r="AA81" s="158"/>
    </row>
    <row r="82" spans="7:27">
      <c r="G82" s="19">
        <f>'CIRC 01.'!A97</f>
        <v>0</v>
      </c>
      <c r="H82" s="18">
        <f>IF('CIRC 01.'!H97=95,'CIRC 01.'!B97*1000,0)</f>
        <v>0</v>
      </c>
      <c r="I82" s="24"/>
      <c r="J82" s="18">
        <f>IF('CIRC 01.'!H97=70,'CIRC 01.'!B97*1000,0)</f>
        <v>0</v>
      </c>
      <c r="K82" s="24"/>
      <c r="L82" s="18">
        <f>IF('CIRC 01.'!H97=50,'CIRC 01.'!B97*1000,0)</f>
        <v>0</v>
      </c>
      <c r="M82" s="24"/>
      <c r="N82" s="18">
        <f>IF('CIRC 01.'!H97=35,'CIRC 01.'!B97*1000,0)</f>
        <v>0</v>
      </c>
      <c r="O82" s="24"/>
      <c r="P82" s="18">
        <f>IF('CIRC 01.'!H97=25,'CIRC 01.'!B97*1000,0)</f>
        <v>0</v>
      </c>
      <c r="Q82" s="24"/>
      <c r="R82" s="18">
        <f>IF('CIRC 01.'!H97=16,'CIRC 01.'!B97*1000,0)</f>
        <v>0</v>
      </c>
      <c r="S82" s="24"/>
      <c r="T82" s="18">
        <f>IF('CIRC 01.'!H97=10,'CIRC 01.'!B97*1000,0)</f>
        <v>0</v>
      </c>
      <c r="U82" s="24"/>
      <c r="V82" s="18">
        <f>IF('CIRC 01.'!H97=6,'CIRC 01.'!B97*1000,0)</f>
        <v>0</v>
      </c>
      <c r="W82" s="24"/>
      <c r="X82" s="12"/>
      <c r="Y82" s="158"/>
      <c r="Z82" s="12"/>
      <c r="AA82" s="158"/>
    </row>
    <row r="83" spans="7:27">
      <c r="G83" s="19">
        <f>'CIRC 01.'!A98</f>
        <v>0</v>
      </c>
      <c r="H83" s="18">
        <f>IF('CIRC 01.'!H98=95,'CIRC 01.'!B98*1000,0)</f>
        <v>0</v>
      </c>
      <c r="I83" s="24"/>
      <c r="J83" s="18">
        <f>IF('CIRC 01.'!H98=70,'CIRC 01.'!B98*1000,0)</f>
        <v>0</v>
      </c>
      <c r="K83" s="24"/>
      <c r="L83" s="18">
        <f>IF('CIRC 01.'!H98=50,'CIRC 01.'!B98*1000,0)</f>
        <v>0</v>
      </c>
      <c r="M83" s="24"/>
      <c r="N83" s="18">
        <f>IF('CIRC 01.'!H98=35,'CIRC 01.'!B98*1000,0)</f>
        <v>0</v>
      </c>
      <c r="O83" s="24"/>
      <c r="P83" s="18">
        <f>IF('CIRC 01.'!H98=25,'CIRC 01.'!B98*1000,0)</f>
        <v>0</v>
      </c>
      <c r="Q83" s="24"/>
      <c r="R83" s="18">
        <f>IF('CIRC 01.'!H98=16,'CIRC 01.'!B98*1000,0)</f>
        <v>0</v>
      </c>
      <c r="S83" s="24"/>
      <c r="T83" s="18">
        <f>IF('CIRC 01.'!H98=10,'CIRC 01.'!B98*1000,0)</f>
        <v>0</v>
      </c>
      <c r="U83" s="24"/>
      <c r="V83" s="18">
        <f>IF('CIRC 01.'!H98=6,'CIRC 01.'!B98*1000,0)</f>
        <v>0</v>
      </c>
      <c r="W83" s="24"/>
      <c r="X83" s="12"/>
      <c r="Y83" s="158"/>
      <c r="Z83" s="12"/>
      <c r="AA83" s="158"/>
    </row>
    <row r="84" spans="7:27">
      <c r="G84" s="19">
        <f>'CIRC 01.'!A99</f>
        <v>0</v>
      </c>
      <c r="H84" s="18">
        <f>IF('CIRC 01.'!H99=95,'CIRC 01.'!B99*1000,0)</f>
        <v>0</v>
      </c>
      <c r="I84" s="24"/>
      <c r="J84" s="18">
        <f>IF('CIRC 01.'!H99=70,'CIRC 01.'!B99*1000,0)</f>
        <v>0</v>
      </c>
      <c r="K84" s="24"/>
      <c r="L84" s="18">
        <f>IF('CIRC 01.'!H99=50,'CIRC 01.'!B99*1000,0)</f>
        <v>0</v>
      </c>
      <c r="M84" s="24"/>
      <c r="N84" s="18">
        <f>IF('CIRC 01.'!H99=35,'CIRC 01.'!B99*1000,0)</f>
        <v>0</v>
      </c>
      <c r="O84" s="24"/>
      <c r="P84" s="18">
        <f>IF('CIRC 01.'!H99=25,'CIRC 01.'!B99*1000,0)</f>
        <v>0</v>
      </c>
      <c r="Q84" s="24"/>
      <c r="R84" s="18">
        <f>IF('CIRC 01.'!H99=16,'CIRC 01.'!B99*1000,0)</f>
        <v>0</v>
      </c>
      <c r="S84" s="24"/>
      <c r="T84" s="18">
        <f>IF('CIRC 01.'!H99=10,'CIRC 01.'!B99*1000,0)</f>
        <v>0</v>
      </c>
      <c r="U84" s="24"/>
      <c r="V84" s="18">
        <f>IF('CIRC 01.'!H99=6,'CIRC 01.'!B99*1000,0)</f>
        <v>0</v>
      </c>
      <c r="W84" s="24"/>
      <c r="X84" s="12"/>
      <c r="Y84" s="158"/>
      <c r="Z84" s="12"/>
      <c r="AA84" s="158"/>
    </row>
    <row r="85" spans="7:27">
      <c r="G85" s="19">
        <f>'CIRC 01.'!A100</f>
        <v>0</v>
      </c>
      <c r="H85" s="18">
        <f>IF('CIRC 01.'!H100=95,'CIRC 01.'!B100*1000,0)</f>
        <v>0</v>
      </c>
      <c r="I85" s="24"/>
      <c r="J85" s="18">
        <f>IF('CIRC 01.'!H100=70,'CIRC 01.'!B100*1000,0)</f>
        <v>0</v>
      </c>
      <c r="K85" s="24"/>
      <c r="L85" s="18">
        <f>IF('CIRC 01.'!H100=50,'CIRC 01.'!B100*1000,0)</f>
        <v>0</v>
      </c>
      <c r="M85" s="24"/>
      <c r="N85" s="18">
        <f>IF('CIRC 01.'!H100=35,'CIRC 01.'!B100*1000,0)</f>
        <v>0</v>
      </c>
      <c r="O85" s="24"/>
      <c r="P85" s="18">
        <f>IF('CIRC 01.'!H100=25,'CIRC 01.'!B100*1000,0)</f>
        <v>0</v>
      </c>
      <c r="Q85" s="24"/>
      <c r="R85" s="18">
        <f>IF('CIRC 01.'!H100=16,'CIRC 01.'!B100*1000,0)</f>
        <v>0</v>
      </c>
      <c r="S85" s="24"/>
      <c r="T85" s="18">
        <f>IF('CIRC 01.'!H100=10,'CIRC 01.'!B100*1000,0)</f>
        <v>0</v>
      </c>
      <c r="U85" s="24"/>
      <c r="V85" s="18">
        <f>IF('CIRC 01.'!H100=6,'CIRC 01.'!B100*1000,0)</f>
        <v>0</v>
      </c>
      <c r="W85" s="24"/>
      <c r="X85" s="12"/>
      <c r="Y85" s="158"/>
      <c r="Z85" s="12"/>
      <c r="AA85" s="158"/>
    </row>
    <row r="86" spans="7:27">
      <c r="G86" s="19">
        <f>'CIRC 01.'!A101</f>
        <v>0</v>
      </c>
      <c r="H86" s="18">
        <f>IF('CIRC 01.'!H101=95,'CIRC 01.'!B101*1000,0)</f>
        <v>0</v>
      </c>
      <c r="I86" s="24"/>
      <c r="J86" s="18">
        <f>IF('CIRC 01.'!H101=70,'CIRC 01.'!B101*1000,0)</f>
        <v>0</v>
      </c>
      <c r="K86" s="24"/>
      <c r="L86" s="18">
        <f>IF('CIRC 01.'!H101=50,'CIRC 01.'!B101*1000,0)</f>
        <v>0</v>
      </c>
      <c r="M86" s="24"/>
      <c r="N86" s="18">
        <f>IF('CIRC 01.'!H101=35,'CIRC 01.'!B101*1000,0)</f>
        <v>0</v>
      </c>
      <c r="O86" s="24"/>
      <c r="P86" s="18">
        <f>IF('CIRC 01.'!H101=25,'CIRC 01.'!B101*1000,0)</f>
        <v>0</v>
      </c>
      <c r="Q86" s="24"/>
      <c r="R86" s="18">
        <f>IF('CIRC 01.'!H101=16,'CIRC 01.'!B101*1000,0)</f>
        <v>0</v>
      </c>
      <c r="S86" s="24"/>
      <c r="T86" s="18">
        <f>IF('CIRC 01.'!H101=10,'CIRC 01.'!B101*1000,0)</f>
        <v>0</v>
      </c>
      <c r="U86" s="24"/>
      <c r="V86" s="18">
        <f>IF('CIRC 01.'!H101=6,'CIRC 01.'!B101*1000,0)</f>
        <v>0</v>
      </c>
      <c r="W86" s="24"/>
      <c r="X86" s="12"/>
      <c r="Y86" s="158"/>
      <c r="Z86" s="12"/>
      <c r="AA86" s="158"/>
    </row>
    <row r="87" spans="7:27">
      <c r="G87" s="19">
        <f>'CIRC 01.'!A102</f>
        <v>0</v>
      </c>
      <c r="H87" s="18">
        <f>IF('CIRC 01.'!H102=95,'CIRC 01.'!B102*1000,0)</f>
        <v>0</v>
      </c>
      <c r="I87" s="24"/>
      <c r="J87" s="18">
        <f>IF('CIRC 01.'!H102=70,'CIRC 01.'!B102*1000,0)</f>
        <v>0</v>
      </c>
      <c r="K87" s="24"/>
      <c r="L87" s="18">
        <f>IF('CIRC 01.'!H102=50,'CIRC 01.'!B102*1000,0)</f>
        <v>0</v>
      </c>
      <c r="M87" s="24"/>
      <c r="N87" s="18">
        <f>IF('CIRC 01.'!H102=35,'CIRC 01.'!B102*1000,0)</f>
        <v>0</v>
      </c>
      <c r="O87" s="24"/>
      <c r="P87" s="18">
        <f>IF('CIRC 01.'!H102=25,'CIRC 01.'!B102*1000,0)</f>
        <v>0</v>
      </c>
      <c r="Q87" s="24"/>
      <c r="R87" s="18">
        <f>IF('CIRC 01.'!H102=16,'CIRC 01.'!B102*1000,0)</f>
        <v>0</v>
      </c>
      <c r="S87" s="24"/>
      <c r="T87" s="18">
        <f>IF('CIRC 01.'!H102=10,'CIRC 01.'!B102*1000,0)</f>
        <v>0</v>
      </c>
      <c r="U87" s="24"/>
      <c r="V87" s="18">
        <f>IF('CIRC 01.'!H102=6,'CIRC 01.'!B102*1000,0)</f>
        <v>0</v>
      </c>
      <c r="W87" s="24"/>
      <c r="X87" s="12"/>
      <c r="Y87" s="158"/>
      <c r="Z87" s="12"/>
      <c r="AA87" s="158"/>
    </row>
    <row r="88" spans="7:27">
      <c r="G88" s="19">
        <f>'CIRC 01.'!A103</f>
        <v>0</v>
      </c>
      <c r="H88" s="18">
        <f>IF('CIRC 01.'!H103=95,'CIRC 01.'!B103*1000,0)</f>
        <v>0</v>
      </c>
      <c r="I88" s="24"/>
      <c r="J88" s="18">
        <f>IF('CIRC 01.'!H103=70,'CIRC 01.'!B103*1000,0)</f>
        <v>0</v>
      </c>
      <c r="K88" s="24"/>
      <c r="L88" s="18">
        <f>IF('CIRC 01.'!H103=50,'CIRC 01.'!B103*1000,0)</f>
        <v>0</v>
      </c>
      <c r="M88" s="24"/>
      <c r="N88" s="18">
        <f>IF('CIRC 01.'!H103=35,'CIRC 01.'!B103*1000,0)</f>
        <v>0</v>
      </c>
      <c r="O88" s="24"/>
      <c r="P88" s="18">
        <f>IF('CIRC 01.'!H103=25,'CIRC 01.'!B103*1000,0)</f>
        <v>0</v>
      </c>
      <c r="Q88" s="24"/>
      <c r="R88" s="18">
        <f>IF('CIRC 01.'!H103=16,'CIRC 01.'!B103*1000,0)</f>
        <v>0</v>
      </c>
      <c r="S88" s="24"/>
      <c r="T88" s="18">
        <f>IF('CIRC 01.'!H103=10,'CIRC 01.'!B103*1000,0)</f>
        <v>0</v>
      </c>
      <c r="U88" s="24"/>
      <c r="V88" s="18">
        <f>IF('CIRC 01.'!H103=6,'CIRC 01.'!B103*1000,0)</f>
        <v>0</v>
      </c>
      <c r="W88" s="24"/>
      <c r="X88" s="12"/>
      <c r="Y88" s="158"/>
      <c r="Z88" s="12"/>
      <c r="AA88" s="158"/>
    </row>
    <row r="89" spans="7:27">
      <c r="G89" s="19">
        <f>'CIRC 01.'!A104</f>
        <v>0</v>
      </c>
      <c r="H89" s="18">
        <f>IF('CIRC 01.'!H104=95,'CIRC 01.'!B104*1000,0)</f>
        <v>0</v>
      </c>
      <c r="I89" s="24"/>
      <c r="J89" s="18">
        <f>IF('CIRC 01.'!H104=70,'CIRC 01.'!B104*1000,0)</f>
        <v>0</v>
      </c>
      <c r="K89" s="24"/>
      <c r="L89" s="18">
        <f>IF('CIRC 01.'!H104=50,'CIRC 01.'!B104*1000,0)</f>
        <v>0</v>
      </c>
      <c r="M89" s="24"/>
      <c r="N89" s="18">
        <f>IF('CIRC 01.'!H104=35,'CIRC 01.'!B104*1000,0)</f>
        <v>0</v>
      </c>
      <c r="O89" s="24"/>
      <c r="P89" s="18">
        <f>IF('CIRC 01.'!H104=25,'CIRC 01.'!B104*1000,0)</f>
        <v>0</v>
      </c>
      <c r="Q89" s="24"/>
      <c r="R89" s="18">
        <f>IF('CIRC 01.'!H104=16,'CIRC 01.'!B104*1000,0)</f>
        <v>0</v>
      </c>
      <c r="S89" s="24"/>
      <c r="T89" s="18">
        <f>IF('CIRC 01.'!H104=10,'CIRC 01.'!B104*1000,0)</f>
        <v>0</v>
      </c>
      <c r="U89" s="24"/>
      <c r="V89" s="18">
        <f>IF('CIRC 01.'!H104=6,'CIRC 01.'!B104*1000,0)</f>
        <v>0</v>
      </c>
      <c r="W89" s="24"/>
      <c r="X89" s="12"/>
      <c r="Y89" s="158"/>
      <c r="Z89" s="12"/>
      <c r="AA89" s="158"/>
    </row>
    <row r="90" spans="7:27">
      <c r="G90" s="19">
        <f>'CIRC 01.'!A105</f>
        <v>0</v>
      </c>
      <c r="H90" s="18">
        <f>IF('CIRC 01.'!H105=95,'CIRC 01.'!B105*1000,0)</f>
        <v>0</v>
      </c>
      <c r="I90" s="24"/>
      <c r="J90" s="18">
        <f>IF('CIRC 01.'!H105=70,'CIRC 01.'!B105*1000,0)</f>
        <v>0</v>
      </c>
      <c r="K90" s="24"/>
      <c r="L90" s="18">
        <f>IF('CIRC 01.'!H105=50,'CIRC 01.'!B105*1000,0)</f>
        <v>0</v>
      </c>
      <c r="M90" s="24"/>
      <c r="N90" s="18">
        <f>IF('CIRC 01.'!H105=35,'CIRC 01.'!B105*1000,0)</f>
        <v>0</v>
      </c>
      <c r="O90" s="24"/>
      <c r="P90" s="18">
        <f>IF('CIRC 01.'!H105=25,'CIRC 01.'!B105*1000,0)</f>
        <v>0</v>
      </c>
      <c r="Q90" s="24"/>
      <c r="R90" s="18">
        <f>IF('CIRC 01.'!H105=16,'CIRC 01.'!B105*1000,0)</f>
        <v>0</v>
      </c>
      <c r="S90" s="24"/>
      <c r="T90" s="18">
        <f>IF('CIRC 01.'!H105=10,'CIRC 01.'!B105*1000,0)</f>
        <v>0</v>
      </c>
      <c r="U90" s="24"/>
      <c r="V90" s="18">
        <f>IF('CIRC 01.'!H105=6,'CIRC 01.'!B105*1000,0)</f>
        <v>0</v>
      </c>
      <c r="W90" s="24"/>
      <c r="X90" s="12"/>
      <c r="Y90" s="158"/>
      <c r="Z90" s="12"/>
      <c r="AA90" s="158"/>
    </row>
    <row r="91" spans="7:27">
      <c r="G91" s="19">
        <f>'CIRC 01.'!A106</f>
        <v>0</v>
      </c>
      <c r="H91" s="18">
        <f>IF('CIRC 01.'!H106=95,'CIRC 01.'!B106*1000,0)</f>
        <v>0</v>
      </c>
      <c r="I91" s="24"/>
      <c r="J91" s="18">
        <f>IF('CIRC 01.'!H106=70,'CIRC 01.'!B106*1000,0)</f>
        <v>0</v>
      </c>
      <c r="K91" s="24"/>
      <c r="L91" s="18">
        <f>IF('CIRC 01.'!H106=50,'CIRC 01.'!B106*1000,0)</f>
        <v>0</v>
      </c>
      <c r="M91" s="24"/>
      <c r="N91" s="18">
        <f>IF('CIRC 01.'!H106=35,'CIRC 01.'!B106*1000,0)</f>
        <v>0</v>
      </c>
      <c r="O91" s="24"/>
      <c r="P91" s="18">
        <f>IF('CIRC 01.'!H106=25,'CIRC 01.'!B106*1000,0)</f>
        <v>0</v>
      </c>
      <c r="Q91" s="24"/>
      <c r="R91" s="18">
        <f>IF('CIRC 01.'!H106=16,'CIRC 01.'!B106*1000,0)</f>
        <v>0</v>
      </c>
      <c r="S91" s="24"/>
      <c r="T91" s="18">
        <f>IF('CIRC 01.'!H106=10,'CIRC 01.'!B106*1000,0)</f>
        <v>0</v>
      </c>
      <c r="U91" s="24"/>
      <c r="V91" s="18">
        <f>IF('CIRC 01.'!H106=6,'CIRC 01.'!B106*1000,0)</f>
        <v>0</v>
      </c>
      <c r="W91" s="24"/>
    </row>
    <row r="92" spans="7:27">
      <c r="G92" s="19">
        <f>'CIRC 01.'!A107</f>
        <v>0</v>
      </c>
      <c r="H92" s="18">
        <f>IF('CIRC 01.'!H107=95,'CIRC 01.'!B107*1000,0)</f>
        <v>0</v>
      </c>
      <c r="I92" s="24"/>
      <c r="J92" s="18">
        <f>IF('CIRC 01.'!H107=70,'CIRC 01.'!B107*1000,0)</f>
        <v>0</v>
      </c>
      <c r="K92" s="24"/>
      <c r="L92" s="18">
        <f>IF('CIRC 01.'!H107=50,'CIRC 01.'!B107*1000,0)</f>
        <v>0</v>
      </c>
      <c r="M92" s="24"/>
      <c r="N92" s="18">
        <f>IF('CIRC 01.'!H107=35,'CIRC 01.'!B107*1000,0)</f>
        <v>0</v>
      </c>
      <c r="O92" s="24"/>
      <c r="P92" s="18">
        <f>IF('CIRC 01.'!H107=25,'CIRC 01.'!B107*1000,0)</f>
        <v>0</v>
      </c>
      <c r="Q92" s="24"/>
      <c r="R92" s="18">
        <f>IF('CIRC 01.'!H107=16,'CIRC 01.'!B107*1000,0)</f>
        <v>0</v>
      </c>
      <c r="S92" s="24"/>
      <c r="T92" s="18">
        <f>IF('CIRC 01.'!H107=10,'CIRC 01.'!B107*1000,0)</f>
        <v>0</v>
      </c>
      <c r="U92" s="24"/>
      <c r="V92" s="18">
        <f>IF('CIRC 01.'!H107=6,'CIRC 01.'!B107*1000,0)</f>
        <v>0</v>
      </c>
      <c r="W92" s="24"/>
    </row>
    <row r="93" spans="7:27">
      <c r="G93" s="19">
        <f>'CIRC 01.'!A108</f>
        <v>0</v>
      </c>
      <c r="H93" s="18">
        <f>IF('CIRC 01.'!H108=95,'CIRC 01.'!B108*1000,0)</f>
        <v>0</v>
      </c>
      <c r="I93" s="24"/>
      <c r="J93" s="18">
        <f>IF('CIRC 01.'!H108=70,'CIRC 01.'!B108*1000,0)</f>
        <v>0</v>
      </c>
      <c r="K93" s="24"/>
      <c r="L93" s="18">
        <f>IF('CIRC 01.'!H108=50,'CIRC 01.'!B108*1000,0)</f>
        <v>0</v>
      </c>
      <c r="M93" s="24"/>
      <c r="N93" s="18">
        <f>IF('CIRC 01.'!H108=35,'CIRC 01.'!B108*1000,0)</f>
        <v>0</v>
      </c>
      <c r="O93" s="24"/>
      <c r="P93" s="18">
        <f>IF('CIRC 01.'!H108=25,'CIRC 01.'!B108*1000,0)</f>
        <v>0</v>
      </c>
      <c r="Q93" s="24"/>
      <c r="R93" s="18">
        <f>IF('CIRC 01.'!H108=16,'CIRC 01.'!B108*1000,0)</f>
        <v>0</v>
      </c>
      <c r="S93" s="24"/>
      <c r="T93" s="18">
        <f>IF('CIRC 01.'!H108=10,'CIRC 01.'!B108*1000,0)</f>
        <v>0</v>
      </c>
      <c r="U93" s="24"/>
      <c r="V93" s="18">
        <f>IF('CIRC 01.'!H108=6,'CIRC 01.'!B108*1000,0)</f>
        <v>0</v>
      </c>
      <c r="W93" s="24"/>
    </row>
    <row r="94" spans="7:27">
      <c r="G94" s="19">
        <f>'CIRC 01.'!A109</f>
        <v>0</v>
      </c>
      <c r="H94" s="18">
        <f>IF('CIRC 01.'!H109=95,'CIRC 01.'!B109*1000,0)</f>
        <v>0</v>
      </c>
      <c r="I94" s="24"/>
      <c r="J94" s="18">
        <f>IF('CIRC 01.'!H109=70,'CIRC 01.'!B109*1000,0)</f>
        <v>0</v>
      </c>
      <c r="K94" s="24"/>
      <c r="L94" s="18">
        <f>IF('CIRC 01.'!H109=50,'CIRC 01.'!B109*1000,0)</f>
        <v>0</v>
      </c>
      <c r="M94" s="24"/>
      <c r="N94" s="18">
        <f>IF('CIRC 01.'!H109=35,'CIRC 01.'!B109*1000,0)</f>
        <v>0</v>
      </c>
      <c r="O94" s="24"/>
      <c r="P94" s="18">
        <f>IF('CIRC 01.'!H109=25,'CIRC 01.'!B109*1000,0)</f>
        <v>0</v>
      </c>
      <c r="Q94" s="24"/>
      <c r="R94" s="18">
        <f>IF('CIRC 01.'!H109=16,'CIRC 01.'!B109*1000,0)</f>
        <v>0</v>
      </c>
      <c r="S94" s="24"/>
      <c r="T94" s="18">
        <f>IF('CIRC 01.'!H109=10,'CIRC 01.'!B109*1000,0)</f>
        <v>0</v>
      </c>
      <c r="U94" s="24"/>
      <c r="V94" s="18">
        <f>IF('CIRC 01.'!H109=6,'CIRC 01.'!B109*1000,0)</f>
        <v>0</v>
      </c>
      <c r="W94" s="24"/>
    </row>
    <row r="95" spans="7:27">
      <c r="G95" s="19">
        <f>'CIRC 01.'!A110</f>
        <v>0</v>
      </c>
      <c r="H95" s="18">
        <f>IF('CIRC 01.'!H110=95,'CIRC 01.'!B110*1000,0)</f>
        <v>0</v>
      </c>
      <c r="I95" s="24"/>
      <c r="J95" s="18">
        <f>IF('CIRC 01.'!H110=70,'CIRC 01.'!B110*1000,0)</f>
        <v>0</v>
      </c>
      <c r="K95" s="24"/>
      <c r="L95" s="18">
        <f>IF('CIRC 01.'!H110=50,'CIRC 01.'!B110*1000,0)</f>
        <v>0</v>
      </c>
      <c r="M95" s="24"/>
      <c r="N95" s="18">
        <f>IF('CIRC 01.'!H110=35,'CIRC 01.'!B110*1000,0)</f>
        <v>0</v>
      </c>
      <c r="O95" s="24"/>
      <c r="P95" s="18">
        <f>IF('CIRC 01.'!H110=25,'CIRC 01.'!B110*1000,0)</f>
        <v>0</v>
      </c>
      <c r="Q95" s="24"/>
      <c r="R95" s="18">
        <f>IF('CIRC 01.'!H110=16,'CIRC 01.'!B110*1000,0)</f>
        <v>0</v>
      </c>
      <c r="S95" s="24"/>
      <c r="T95" s="18">
        <f>IF('CIRC 01.'!H110=10,'CIRC 01.'!B110*1000,0)</f>
        <v>0</v>
      </c>
      <c r="U95" s="24"/>
      <c r="V95" s="18">
        <f>IF('CIRC 01.'!H110=6,'CIRC 01.'!B110*1000,0)</f>
        <v>0</v>
      </c>
      <c r="W95" s="24"/>
    </row>
    <row r="96" spans="7:27">
      <c r="G96" s="19">
        <f>'CIRC 01.'!A111</f>
        <v>0</v>
      </c>
      <c r="H96" s="18">
        <f>IF('CIRC 01.'!H111=95,'CIRC 01.'!B111*1000,0)</f>
        <v>0</v>
      </c>
      <c r="I96" s="24"/>
      <c r="J96" s="18">
        <f>IF('CIRC 01.'!H111=70,'CIRC 01.'!B111*1000,0)</f>
        <v>0</v>
      </c>
      <c r="K96" s="24"/>
      <c r="L96" s="18">
        <f>IF('CIRC 01.'!H111=50,'CIRC 01.'!B111*1000,0)</f>
        <v>0</v>
      </c>
      <c r="M96" s="24"/>
      <c r="N96" s="18">
        <f>IF('CIRC 01.'!H111=35,'CIRC 01.'!B111*1000,0)</f>
        <v>0</v>
      </c>
      <c r="O96" s="24"/>
      <c r="P96" s="18">
        <f>IF('CIRC 01.'!H111=25,'CIRC 01.'!B111*1000,0)</f>
        <v>0</v>
      </c>
      <c r="Q96" s="24"/>
      <c r="R96" s="18">
        <f>IF('CIRC 01.'!H111=16,'CIRC 01.'!B111*1000,0)</f>
        <v>0</v>
      </c>
      <c r="S96" s="24"/>
      <c r="T96" s="18">
        <f>IF('CIRC 01.'!H111=10,'CIRC 01.'!B111*1000,0)</f>
        <v>0</v>
      </c>
      <c r="U96" s="24"/>
      <c r="V96" s="18">
        <f>IF('CIRC 01.'!H111=6,'CIRC 01.'!B111*1000,0)</f>
        <v>0</v>
      </c>
      <c r="W96" s="24"/>
    </row>
    <row r="97" spans="7:23">
      <c r="G97" s="19">
        <f>'CIRC 01.'!A112</f>
        <v>0</v>
      </c>
      <c r="H97" s="18">
        <f>IF('CIRC 01.'!H112=95,'CIRC 01.'!B112*1000,0)</f>
        <v>0</v>
      </c>
      <c r="I97" s="24"/>
      <c r="J97" s="18">
        <f>IF('CIRC 01.'!H112=70,'CIRC 01.'!B112*1000,0)</f>
        <v>0</v>
      </c>
      <c r="K97" s="24"/>
      <c r="L97" s="18">
        <f>IF('CIRC 01.'!H112=50,'CIRC 01.'!B112*1000,0)</f>
        <v>0</v>
      </c>
      <c r="M97" s="24"/>
      <c r="N97" s="18">
        <f>IF('CIRC 01.'!H112=35,'CIRC 01.'!B112*1000,0)</f>
        <v>0</v>
      </c>
      <c r="O97" s="24"/>
      <c r="P97" s="18">
        <f>IF('CIRC 01.'!H112=25,'CIRC 01.'!B112*1000,0)</f>
        <v>0</v>
      </c>
      <c r="Q97" s="24"/>
      <c r="R97" s="18">
        <f>IF('CIRC 01.'!H112=16,'CIRC 01.'!B112*1000,0)</f>
        <v>0</v>
      </c>
      <c r="S97" s="24"/>
      <c r="T97" s="18">
        <f>IF('CIRC 01.'!H112=10,'CIRC 01.'!B112*1000,0)</f>
        <v>0</v>
      </c>
      <c r="U97" s="24"/>
      <c r="V97" s="18">
        <f>IF('CIRC 01.'!H112=6,'CIRC 01.'!B112*1000,0)</f>
        <v>0</v>
      </c>
      <c r="W97" s="24"/>
    </row>
    <row r="98" spans="7:23">
      <c r="G98" s="19">
        <f>'CIRC 01.'!A113</f>
        <v>0</v>
      </c>
      <c r="H98" s="18">
        <f>IF('CIRC 01.'!H113=95,'CIRC 01.'!B113*1000,0)</f>
        <v>0</v>
      </c>
      <c r="I98" s="24"/>
      <c r="J98" s="18">
        <f>IF('CIRC 01.'!H113=70,'CIRC 01.'!B113*1000,0)</f>
        <v>0</v>
      </c>
      <c r="K98" s="24"/>
      <c r="L98" s="18">
        <f>IF('CIRC 01.'!H113=50,'CIRC 01.'!B113*1000,0)</f>
        <v>0</v>
      </c>
      <c r="M98" s="24"/>
      <c r="N98" s="18">
        <f>IF('CIRC 01.'!H113=35,'CIRC 01.'!B113*1000,0)</f>
        <v>0</v>
      </c>
      <c r="O98" s="24"/>
      <c r="P98" s="18">
        <f>IF('CIRC 01.'!H113=25,'CIRC 01.'!B113*1000,0)</f>
        <v>0</v>
      </c>
      <c r="Q98" s="24"/>
      <c r="R98" s="18">
        <f>IF('CIRC 01.'!H113=16,'CIRC 01.'!B113*1000,0)</f>
        <v>0</v>
      </c>
      <c r="S98" s="24"/>
      <c r="T98" s="18">
        <f>IF('CIRC 01.'!H113=10,'CIRC 01.'!B113*1000,0)</f>
        <v>0</v>
      </c>
      <c r="U98" s="24"/>
      <c r="V98" s="18">
        <f>IF('CIRC 01.'!H113=6,'CIRC 01.'!B113*1000,0)</f>
        <v>0</v>
      </c>
      <c r="W98" s="24"/>
    </row>
    <row r="99" spans="7:23">
      <c r="G99" s="19">
        <f>'CIRC 01.'!A114</f>
        <v>0</v>
      </c>
      <c r="H99" s="18">
        <f>IF('CIRC 01.'!H114=95,'CIRC 01.'!B114*1000,0)</f>
        <v>0</v>
      </c>
      <c r="I99" s="24"/>
      <c r="J99" s="18">
        <f>IF('CIRC 01.'!H114=70,'CIRC 01.'!B114*1000,0)</f>
        <v>0</v>
      </c>
      <c r="K99" s="24"/>
      <c r="L99" s="18">
        <f>IF('CIRC 01.'!H114=50,'CIRC 01.'!B114*1000,0)</f>
        <v>0</v>
      </c>
      <c r="M99" s="24"/>
      <c r="N99" s="18">
        <f>IF('CIRC 01.'!H114=35,'CIRC 01.'!B114*1000,0)</f>
        <v>0</v>
      </c>
      <c r="O99" s="24"/>
      <c r="P99" s="18">
        <f>IF('CIRC 01.'!H114=25,'CIRC 01.'!B114*1000,0)</f>
        <v>0</v>
      </c>
      <c r="Q99" s="24"/>
      <c r="R99" s="18">
        <f>IF('CIRC 01.'!H114=16,'CIRC 01.'!B114*1000,0)</f>
        <v>0</v>
      </c>
      <c r="S99" s="24"/>
      <c r="T99" s="18">
        <f>IF('CIRC 01.'!H114=10,'CIRC 01.'!B114*1000,0)</f>
        <v>0</v>
      </c>
      <c r="U99" s="24"/>
      <c r="V99" s="18">
        <f>IF('CIRC 01.'!H114=6,'CIRC 01.'!B114*1000,0)</f>
        <v>0</v>
      </c>
      <c r="W99" s="24"/>
    </row>
    <row r="100" spans="7:23">
      <c r="G100" s="19">
        <f>'CIRC 01.'!A115</f>
        <v>0</v>
      </c>
      <c r="H100" s="18">
        <f>IF('CIRC 01.'!H115=95,'CIRC 01.'!B115*1000,0)</f>
        <v>0</v>
      </c>
      <c r="I100" s="24"/>
      <c r="J100" s="18">
        <f>IF('CIRC 01.'!H115=70,'CIRC 01.'!B115*1000,0)</f>
        <v>0</v>
      </c>
      <c r="K100" s="24"/>
      <c r="L100" s="18">
        <f>IF('CIRC 01.'!H115=50,'CIRC 01.'!B115*1000,0)</f>
        <v>0</v>
      </c>
      <c r="M100" s="24"/>
      <c r="N100" s="18">
        <f>IF('CIRC 01.'!H115=35,'CIRC 01.'!B115*1000,0)</f>
        <v>0</v>
      </c>
      <c r="O100" s="24"/>
      <c r="P100" s="18">
        <f>IF('CIRC 01.'!H115=25,'CIRC 01.'!B115*1000,0)</f>
        <v>0</v>
      </c>
      <c r="Q100" s="24"/>
      <c r="R100" s="18">
        <f>IF('CIRC 01.'!H115=16,'CIRC 01.'!B115*1000,0)</f>
        <v>0</v>
      </c>
      <c r="S100" s="24"/>
      <c r="T100" s="18">
        <f>IF('CIRC 01.'!H115=10,'CIRC 01.'!B115*1000,0)</f>
        <v>0</v>
      </c>
      <c r="U100" s="24"/>
      <c r="V100" s="18">
        <f>IF('CIRC 01.'!H115=6,'CIRC 01.'!B115*1000,0)</f>
        <v>0</v>
      </c>
      <c r="W100" s="24"/>
    </row>
    <row r="101" spans="7:23">
      <c r="G101" s="19">
        <f>'CIRC 01.'!A116</f>
        <v>0</v>
      </c>
      <c r="H101" s="18">
        <f>IF('CIRC 01.'!H116=95,'CIRC 01.'!B116*1000,0)</f>
        <v>0</v>
      </c>
      <c r="I101" s="24"/>
      <c r="J101" s="18">
        <f>IF('CIRC 01.'!H116=70,'CIRC 01.'!B116*1000,0)</f>
        <v>0</v>
      </c>
      <c r="K101" s="24"/>
      <c r="L101" s="18">
        <f>IF('CIRC 01.'!H116=50,'CIRC 01.'!B116*1000,0)</f>
        <v>0</v>
      </c>
      <c r="M101" s="24"/>
      <c r="N101" s="18">
        <f>IF('CIRC 01.'!H116=35,'CIRC 01.'!B116*1000,0)</f>
        <v>0</v>
      </c>
      <c r="O101" s="24"/>
      <c r="P101" s="18">
        <f>IF('CIRC 01.'!H116=25,'CIRC 01.'!B116*1000,0)</f>
        <v>0</v>
      </c>
      <c r="Q101" s="24"/>
      <c r="R101" s="18">
        <f>IF('CIRC 01.'!H116=16,'CIRC 01.'!B116*1000,0)</f>
        <v>0</v>
      </c>
      <c r="S101" s="24"/>
      <c r="T101" s="18">
        <f>IF('CIRC 01.'!H116=10,'CIRC 01.'!B116*1000,0)</f>
        <v>0</v>
      </c>
      <c r="U101" s="24"/>
      <c r="V101" s="18">
        <f>IF('CIRC 01.'!H116=6,'CIRC 01.'!B116*1000,0)</f>
        <v>0</v>
      </c>
      <c r="W101" s="24"/>
    </row>
    <row r="102" spans="7:23">
      <c r="G102" s="19">
        <f>'CIRC 01.'!A117</f>
        <v>0</v>
      </c>
      <c r="H102" s="18">
        <f>IF('CIRC 01.'!H117=95,'CIRC 01.'!B117*1000,0)</f>
        <v>0</v>
      </c>
      <c r="I102" s="24"/>
      <c r="J102" s="18">
        <f>IF('CIRC 01.'!H117=70,'CIRC 01.'!B117*1000,0)</f>
        <v>0</v>
      </c>
      <c r="K102" s="24"/>
      <c r="L102" s="18">
        <f>IF('CIRC 01.'!H117=50,'CIRC 01.'!B117*1000,0)</f>
        <v>0</v>
      </c>
      <c r="M102" s="24"/>
      <c r="N102" s="18">
        <f>IF('CIRC 01.'!H117=35,'CIRC 01.'!B117*1000,0)</f>
        <v>0</v>
      </c>
      <c r="O102" s="24"/>
      <c r="P102" s="18">
        <f>IF('CIRC 01.'!H117=25,'CIRC 01.'!B117*1000,0)</f>
        <v>0</v>
      </c>
      <c r="Q102" s="24"/>
      <c r="R102" s="18">
        <f>IF('CIRC 01.'!H117=16,'CIRC 01.'!B117*1000,0)</f>
        <v>0</v>
      </c>
      <c r="S102" s="24"/>
      <c r="T102" s="18">
        <f>IF('CIRC 01.'!H117=10,'CIRC 01.'!B117*1000,0)</f>
        <v>0</v>
      </c>
      <c r="U102" s="24"/>
      <c r="V102" s="18">
        <f>IF('CIRC 01.'!H117=6,'CIRC 01.'!B117*1000,0)</f>
        <v>0</v>
      </c>
      <c r="W102" s="24"/>
    </row>
    <row r="103" spans="7:23">
      <c r="G103" s="19">
        <f>'CIRC 01.'!A118</f>
        <v>0</v>
      </c>
      <c r="H103" s="18">
        <f>IF('CIRC 01.'!H118=95,'CIRC 01.'!B118*1000,0)</f>
        <v>0</v>
      </c>
      <c r="I103" s="24"/>
      <c r="J103" s="18">
        <f>IF('CIRC 01.'!H118=70,'CIRC 01.'!B118*1000,0)</f>
        <v>0</v>
      </c>
      <c r="K103" s="24"/>
      <c r="L103" s="18">
        <f>IF('CIRC 01.'!H118=50,'CIRC 01.'!B118*1000,0)</f>
        <v>0</v>
      </c>
      <c r="M103" s="24"/>
      <c r="N103" s="18">
        <f>IF('CIRC 01.'!H118=35,'CIRC 01.'!B118*1000,0)</f>
        <v>0</v>
      </c>
      <c r="O103" s="24"/>
      <c r="P103" s="18">
        <f>IF('CIRC 01.'!H118=25,'CIRC 01.'!B118*1000,0)</f>
        <v>0</v>
      </c>
      <c r="Q103" s="24"/>
      <c r="R103" s="18">
        <f>IF('CIRC 01.'!H118=16,'CIRC 01.'!B118*1000,0)</f>
        <v>0</v>
      </c>
      <c r="S103" s="24"/>
      <c r="T103" s="18">
        <f>IF('CIRC 01.'!H118=10,'CIRC 01.'!B118*1000,0)</f>
        <v>0</v>
      </c>
      <c r="U103" s="24"/>
      <c r="V103" s="18">
        <f>IF('CIRC 01.'!H118=6,'CIRC 01.'!B118*1000,0)</f>
        <v>0</v>
      </c>
      <c r="W103" s="24"/>
    </row>
    <row r="104" spans="7:23">
      <c r="G104" s="19">
        <f>'CIRC 01.'!A119</f>
        <v>0</v>
      </c>
      <c r="H104" s="18">
        <f>IF('CIRC 01.'!H119=95,'CIRC 01.'!B119*1000,0)</f>
        <v>0</v>
      </c>
      <c r="I104" s="24"/>
      <c r="J104" s="18">
        <f>IF('CIRC 01.'!H119=70,'CIRC 01.'!B119*1000,0)</f>
        <v>0</v>
      </c>
      <c r="K104" s="24"/>
      <c r="L104" s="18">
        <f>IF('CIRC 01.'!H119=50,'CIRC 01.'!B119*1000,0)</f>
        <v>0</v>
      </c>
      <c r="M104" s="24"/>
      <c r="N104" s="18">
        <f>IF('CIRC 01.'!H119=35,'CIRC 01.'!B119*1000,0)</f>
        <v>0</v>
      </c>
      <c r="O104" s="24"/>
      <c r="P104" s="18">
        <f>IF('CIRC 01.'!H119=25,'CIRC 01.'!B119*1000,0)</f>
        <v>0</v>
      </c>
      <c r="Q104" s="24"/>
      <c r="R104" s="18">
        <f>IF('CIRC 01.'!H119=16,'CIRC 01.'!B119*1000,0)</f>
        <v>0</v>
      </c>
      <c r="S104" s="24"/>
      <c r="T104" s="18">
        <f>IF('CIRC 01.'!H119=10,'CIRC 01.'!B119*1000,0)</f>
        <v>0</v>
      </c>
      <c r="U104" s="24"/>
      <c r="V104" s="18">
        <f>IF('CIRC 01.'!H119=6,'CIRC 01.'!B119*1000,0)</f>
        <v>0</v>
      </c>
      <c r="W104" s="24"/>
    </row>
    <row r="105" spans="7:23">
      <c r="G105" s="19">
        <f>'CIRC 01.'!A120</f>
        <v>0</v>
      </c>
      <c r="H105" s="18">
        <f>IF('CIRC 01.'!H120=95,'CIRC 01.'!B120*1000,0)</f>
        <v>0</v>
      </c>
      <c r="I105" s="24"/>
      <c r="J105" s="18">
        <f>IF('CIRC 01.'!H120=70,'CIRC 01.'!B120*1000,0)</f>
        <v>0</v>
      </c>
      <c r="K105" s="24"/>
      <c r="L105" s="18">
        <f>IF('CIRC 01.'!H120=50,'CIRC 01.'!B120*1000,0)</f>
        <v>0</v>
      </c>
      <c r="M105" s="24"/>
      <c r="N105" s="18">
        <f>IF('CIRC 01.'!H120=35,'CIRC 01.'!B120*1000,0)</f>
        <v>0</v>
      </c>
      <c r="O105" s="24"/>
      <c r="P105" s="18">
        <f>IF('CIRC 01.'!H120=25,'CIRC 01.'!B120*1000,0)</f>
        <v>0</v>
      </c>
      <c r="Q105" s="24"/>
      <c r="R105" s="18">
        <f>IF('CIRC 01.'!H120=16,'CIRC 01.'!B120*1000,0)</f>
        <v>0</v>
      </c>
      <c r="S105" s="24"/>
      <c r="T105" s="18">
        <f>IF('CIRC 01.'!H120=10,'CIRC 01.'!B120*1000,0)</f>
        <v>0</v>
      </c>
      <c r="U105" s="24"/>
      <c r="V105" s="18">
        <f>IF('CIRC 01.'!H120=6,'CIRC 01.'!B120*1000,0)</f>
        <v>0</v>
      </c>
      <c r="W105" s="24"/>
    </row>
    <row r="106" spans="7:23">
      <c r="G106" s="19">
        <f>'CIRC 01.'!A121</f>
        <v>0</v>
      </c>
      <c r="H106" s="18">
        <f>IF('CIRC 01.'!H121=95,'CIRC 01.'!B121*1000,0)</f>
        <v>0</v>
      </c>
      <c r="I106" s="24"/>
      <c r="J106" s="18">
        <f>IF('CIRC 01.'!H121=70,'CIRC 01.'!B121*1000,0)</f>
        <v>0</v>
      </c>
      <c r="K106" s="24"/>
      <c r="L106" s="18">
        <f>IF('CIRC 01.'!H121=50,'CIRC 01.'!B121*1000,0)</f>
        <v>0</v>
      </c>
      <c r="M106" s="24"/>
      <c r="N106" s="18">
        <f>IF('CIRC 01.'!H121=35,'CIRC 01.'!B121*1000,0)</f>
        <v>0</v>
      </c>
      <c r="O106" s="24"/>
      <c r="P106" s="18">
        <f>IF('CIRC 01.'!H121=25,'CIRC 01.'!B121*1000,0)</f>
        <v>0</v>
      </c>
      <c r="Q106" s="24"/>
      <c r="R106" s="18">
        <f>IF('CIRC 01.'!H121=16,'CIRC 01.'!B121*1000,0)</f>
        <v>0</v>
      </c>
      <c r="S106" s="24"/>
      <c r="T106" s="18">
        <f>IF('CIRC 01.'!H121=10,'CIRC 01.'!B121*1000,0)</f>
        <v>0</v>
      </c>
      <c r="U106" s="24"/>
      <c r="V106" s="18">
        <f>IF('CIRC 01.'!H121=6,'CIRC 01.'!B121*1000,0)</f>
        <v>0</v>
      </c>
      <c r="W106" s="24"/>
    </row>
    <row r="107" spans="7:23">
      <c r="G107" s="19">
        <f>'CIRC 01.'!A122</f>
        <v>0</v>
      </c>
      <c r="H107" s="18">
        <f>IF('CIRC 01.'!H122=95,'CIRC 01.'!B122*1000,0)</f>
        <v>0</v>
      </c>
      <c r="I107" s="24"/>
      <c r="J107" s="18">
        <f>IF('CIRC 01.'!H122=70,'CIRC 01.'!B122*1000,0)</f>
        <v>0</v>
      </c>
      <c r="K107" s="24"/>
      <c r="L107" s="18">
        <f>IF('CIRC 01.'!H122=50,'CIRC 01.'!B122*1000,0)</f>
        <v>0</v>
      </c>
      <c r="M107" s="24"/>
      <c r="N107" s="18">
        <f>IF('CIRC 01.'!H122=35,'CIRC 01.'!B122*1000,0)</f>
        <v>0</v>
      </c>
      <c r="O107" s="24"/>
      <c r="P107" s="18">
        <f>IF('CIRC 01.'!H122=25,'CIRC 01.'!B122*1000,0)</f>
        <v>0</v>
      </c>
      <c r="Q107" s="24"/>
      <c r="R107" s="18">
        <f>IF('CIRC 01.'!H122=16,'CIRC 01.'!B122*1000,0)</f>
        <v>0</v>
      </c>
      <c r="S107" s="24"/>
      <c r="T107" s="18">
        <f>IF('CIRC 01.'!H122=10,'CIRC 01.'!B122*1000,0)</f>
        <v>0</v>
      </c>
      <c r="U107" s="24"/>
      <c r="V107" s="18">
        <f>IF('CIRC 01.'!H122=6,'CIRC 01.'!B122*1000,0)</f>
        <v>0</v>
      </c>
      <c r="W107" s="24"/>
    </row>
    <row r="108" spans="7:23">
      <c r="G108" s="19">
        <f>'CIRC 01.'!A123</f>
        <v>0</v>
      </c>
      <c r="H108" s="18">
        <f>IF('CIRC 01.'!H123=95,'CIRC 01.'!B123*1000,0)</f>
        <v>0</v>
      </c>
      <c r="I108" s="24"/>
      <c r="J108" s="18">
        <f>IF('CIRC 01.'!H123=70,'CIRC 01.'!B123*1000,0)</f>
        <v>0</v>
      </c>
      <c r="K108" s="24"/>
      <c r="L108" s="18">
        <f>IF('CIRC 01.'!H123=50,'CIRC 01.'!B123*1000,0)</f>
        <v>0</v>
      </c>
      <c r="M108" s="24"/>
      <c r="N108" s="18">
        <f>IF('CIRC 01.'!H123=35,'CIRC 01.'!B123*1000,0)</f>
        <v>0</v>
      </c>
      <c r="O108" s="24"/>
      <c r="P108" s="18">
        <f>IF('CIRC 01.'!H123=25,'CIRC 01.'!B123*1000,0)</f>
        <v>0</v>
      </c>
      <c r="Q108" s="24"/>
      <c r="R108" s="18">
        <f>IF('CIRC 01.'!H123=16,'CIRC 01.'!B123*1000,0)</f>
        <v>0</v>
      </c>
      <c r="S108" s="24"/>
      <c r="T108" s="18">
        <f>IF('CIRC 01.'!H123=10,'CIRC 01.'!B123*1000,0)</f>
        <v>0</v>
      </c>
      <c r="U108" s="24"/>
      <c r="V108" s="18">
        <f>IF('CIRC 01.'!H123=6,'CIRC 01.'!B123*1000,0)</f>
        <v>0</v>
      </c>
      <c r="W108" s="24"/>
    </row>
    <row r="109" spans="7:23">
      <c r="G109" s="19">
        <f>'CIRC 01.'!A124</f>
        <v>0</v>
      </c>
      <c r="H109" s="18">
        <f>IF('CIRC 01.'!H124=95,'CIRC 01.'!B124*1000,0)</f>
        <v>0</v>
      </c>
      <c r="I109" s="24"/>
      <c r="J109" s="18">
        <f>IF('CIRC 01.'!H124=70,'CIRC 01.'!B124*1000,0)</f>
        <v>0</v>
      </c>
      <c r="K109" s="24"/>
      <c r="L109" s="18">
        <f>IF('CIRC 01.'!H124=50,'CIRC 01.'!B124*1000,0)</f>
        <v>0</v>
      </c>
      <c r="M109" s="24"/>
      <c r="N109" s="18">
        <f>IF('CIRC 01.'!H124=35,'CIRC 01.'!B124*1000,0)</f>
        <v>0</v>
      </c>
      <c r="O109" s="24"/>
      <c r="P109" s="18">
        <f>IF('CIRC 01.'!H124=25,'CIRC 01.'!B124*1000,0)</f>
        <v>0</v>
      </c>
      <c r="Q109" s="24"/>
      <c r="R109" s="18">
        <f>IF('CIRC 01.'!H124=16,'CIRC 01.'!B124*1000,0)</f>
        <v>0</v>
      </c>
      <c r="S109" s="24"/>
      <c r="T109" s="18">
        <f>IF('CIRC 01.'!H124=10,'CIRC 01.'!B124*1000,0)</f>
        <v>0</v>
      </c>
      <c r="U109" s="24"/>
      <c r="V109" s="18">
        <f>IF('CIRC 01.'!H124=6,'CIRC 01.'!B124*1000,0)</f>
        <v>0</v>
      </c>
      <c r="W109" s="24"/>
    </row>
    <row r="110" spans="7:23">
      <c r="G110" s="19">
        <f>'CIRC 01.'!A125</f>
        <v>0</v>
      </c>
      <c r="H110" s="18">
        <f>IF('CIRC 01.'!H125=95,'CIRC 01.'!B125*1000,0)</f>
        <v>0</v>
      </c>
      <c r="I110" s="24"/>
      <c r="J110" s="18">
        <f>IF('CIRC 01.'!H125=70,'CIRC 01.'!B125*1000,0)</f>
        <v>0</v>
      </c>
      <c r="K110" s="24"/>
      <c r="L110" s="18">
        <f>IF('CIRC 01.'!H125=50,'CIRC 01.'!B125*1000,0)</f>
        <v>0</v>
      </c>
      <c r="M110" s="24"/>
      <c r="N110" s="18">
        <f>IF('CIRC 01.'!H125=35,'CIRC 01.'!B125*1000,0)</f>
        <v>0</v>
      </c>
      <c r="O110" s="24"/>
      <c r="P110" s="18">
        <f>IF('CIRC 01.'!H125=25,'CIRC 01.'!B125*1000,0)</f>
        <v>0</v>
      </c>
      <c r="Q110" s="24"/>
      <c r="R110" s="18">
        <f>IF('CIRC 01.'!H125=16,'CIRC 01.'!B125*1000,0)</f>
        <v>0</v>
      </c>
      <c r="S110" s="24"/>
      <c r="T110" s="18">
        <f>IF('CIRC 01.'!H125=10,'CIRC 01.'!B125*1000,0)</f>
        <v>0</v>
      </c>
      <c r="U110" s="24"/>
      <c r="V110" s="18">
        <f>IF('CIRC 01.'!H125=6,'CIRC 01.'!B125*1000,0)</f>
        <v>0</v>
      </c>
      <c r="W110" s="24"/>
    </row>
    <row r="111" spans="7:23">
      <c r="G111" s="19">
        <f>'CIRC 01.'!A126</f>
        <v>0</v>
      </c>
      <c r="H111" s="18">
        <f>IF('CIRC 01.'!H126=95,'CIRC 01.'!B126*1000,0)</f>
        <v>0</v>
      </c>
      <c r="I111" s="24"/>
      <c r="J111" s="18">
        <f>IF('CIRC 01.'!H126=70,'CIRC 01.'!B126*1000,0)</f>
        <v>0</v>
      </c>
      <c r="K111" s="24"/>
      <c r="L111" s="18">
        <f>IF('CIRC 01.'!H126=50,'CIRC 01.'!B126*1000,0)</f>
        <v>0</v>
      </c>
      <c r="M111" s="24"/>
      <c r="N111" s="18">
        <f>IF('CIRC 01.'!H126=35,'CIRC 01.'!B126*1000,0)</f>
        <v>0</v>
      </c>
      <c r="O111" s="24"/>
      <c r="P111" s="18">
        <f>IF('CIRC 01.'!H126=25,'CIRC 01.'!B126*1000,0)</f>
        <v>0</v>
      </c>
      <c r="Q111" s="24"/>
      <c r="R111" s="18">
        <f>IF('CIRC 01.'!H126=16,'CIRC 01.'!B126*1000,0)</f>
        <v>0</v>
      </c>
      <c r="S111" s="24"/>
      <c r="T111" s="18">
        <f>IF('CIRC 01.'!H126=10,'CIRC 01.'!B126*1000,0)</f>
        <v>0</v>
      </c>
      <c r="U111" s="24"/>
      <c r="V111" s="18">
        <f>IF('CIRC 01.'!H126=6,'CIRC 01.'!B126*1000,0)</f>
        <v>0</v>
      </c>
      <c r="W111" s="24"/>
    </row>
    <row r="112" spans="7:23">
      <c r="G112" s="19">
        <f>'CIRC 01.'!A127</f>
        <v>0</v>
      </c>
      <c r="H112" s="18">
        <f>IF('CIRC 01.'!H127=95,'CIRC 01.'!B127*1000,0)</f>
        <v>0</v>
      </c>
      <c r="I112" s="24"/>
      <c r="J112" s="18">
        <f>IF('CIRC 01.'!H127=70,'CIRC 01.'!B127*1000,0)</f>
        <v>0</v>
      </c>
      <c r="K112" s="24"/>
      <c r="L112" s="18">
        <f>IF('CIRC 01.'!H127=50,'CIRC 01.'!B127*1000,0)</f>
        <v>0</v>
      </c>
      <c r="M112" s="24"/>
      <c r="N112" s="18">
        <f>IF('CIRC 01.'!H127=35,'CIRC 01.'!B127*1000,0)</f>
        <v>0</v>
      </c>
      <c r="O112" s="24"/>
      <c r="P112" s="18">
        <f>IF('CIRC 01.'!H127=25,'CIRC 01.'!B127*1000,0)</f>
        <v>0</v>
      </c>
      <c r="Q112" s="24"/>
      <c r="R112" s="18">
        <f>IF('CIRC 01.'!H127=16,'CIRC 01.'!B127*1000,0)</f>
        <v>0</v>
      </c>
      <c r="S112" s="24"/>
      <c r="T112" s="18">
        <f>IF('CIRC 01.'!H127=10,'CIRC 01.'!B127*1000,0)</f>
        <v>0</v>
      </c>
      <c r="U112" s="24"/>
      <c r="V112" s="18">
        <f>IF('CIRC 01.'!H127=6,'CIRC 01.'!B127*1000,0)</f>
        <v>0</v>
      </c>
      <c r="W112" s="24"/>
    </row>
    <row r="113" spans="7:23">
      <c r="G113" s="19">
        <f>'CIRC 01.'!A128</f>
        <v>0</v>
      </c>
      <c r="H113" s="18">
        <f>IF('CIRC 01.'!H128=95,'CIRC 01.'!B128*1000,0)</f>
        <v>0</v>
      </c>
      <c r="I113" s="24"/>
      <c r="J113" s="18">
        <f>IF('CIRC 01.'!H128=70,'CIRC 01.'!B128*1000,0)</f>
        <v>0</v>
      </c>
      <c r="K113" s="24"/>
      <c r="L113" s="18">
        <f>IF('CIRC 01.'!H128=50,'CIRC 01.'!B128*1000,0)</f>
        <v>0</v>
      </c>
      <c r="M113" s="24"/>
      <c r="N113" s="18">
        <f>IF('CIRC 01.'!H128=35,'CIRC 01.'!B128*1000,0)</f>
        <v>0</v>
      </c>
      <c r="O113" s="24"/>
      <c r="P113" s="18">
        <f>IF('CIRC 01.'!H128=25,'CIRC 01.'!B128*1000,0)</f>
        <v>0</v>
      </c>
      <c r="Q113" s="24"/>
      <c r="R113" s="18">
        <f>IF('CIRC 01.'!H128=16,'CIRC 01.'!B128*1000,0)</f>
        <v>0</v>
      </c>
      <c r="S113" s="24"/>
      <c r="T113" s="18">
        <f>IF('CIRC 01.'!H128=10,'CIRC 01.'!B128*1000,0)</f>
        <v>0</v>
      </c>
      <c r="U113" s="24"/>
      <c r="V113" s="18">
        <f>IF('CIRC 01.'!H128=6,'CIRC 01.'!B128*1000,0)</f>
        <v>0</v>
      </c>
      <c r="W113" s="24"/>
    </row>
    <row r="114" spans="7:23">
      <c r="G114" s="19">
        <f>'CIRC 01.'!A129</f>
        <v>0</v>
      </c>
      <c r="H114" s="18">
        <f>IF('CIRC 01.'!H129=95,'CIRC 01.'!B129*1000,0)</f>
        <v>0</v>
      </c>
      <c r="I114" s="24"/>
      <c r="J114" s="18">
        <f>IF('CIRC 01.'!H129=70,'CIRC 01.'!B129*1000,0)</f>
        <v>0</v>
      </c>
      <c r="K114" s="24"/>
      <c r="L114" s="18">
        <f>IF('CIRC 01.'!H129=50,'CIRC 01.'!B129*1000,0)</f>
        <v>0</v>
      </c>
      <c r="M114" s="24"/>
      <c r="N114" s="18">
        <f>IF('CIRC 01.'!H129=35,'CIRC 01.'!B129*1000,0)</f>
        <v>0</v>
      </c>
      <c r="O114" s="24"/>
      <c r="P114" s="18">
        <f>IF('CIRC 01.'!H129=25,'CIRC 01.'!B129*1000,0)</f>
        <v>0</v>
      </c>
      <c r="Q114" s="24"/>
      <c r="R114" s="18">
        <f>IF('CIRC 01.'!H129=16,'CIRC 01.'!B129*1000,0)</f>
        <v>0</v>
      </c>
      <c r="S114" s="24"/>
      <c r="T114" s="18">
        <f>IF('CIRC 01.'!H129=10,'CIRC 01.'!B129*1000,0)</f>
        <v>0</v>
      </c>
      <c r="U114" s="24"/>
      <c r="V114" s="18">
        <f>IF('CIRC 01.'!H129=6,'CIRC 01.'!B129*1000,0)</f>
        <v>0</v>
      </c>
      <c r="W114" s="24"/>
    </row>
    <row r="115" spans="7:23">
      <c r="G115" s="19">
        <f>'CIRC 01.'!A130</f>
        <v>0</v>
      </c>
      <c r="H115" s="18">
        <f>IF('CIRC 01.'!H130=95,'CIRC 01.'!B130*1000,0)</f>
        <v>0</v>
      </c>
      <c r="I115" s="24"/>
      <c r="J115" s="18">
        <f>IF('CIRC 01.'!H130=70,'CIRC 01.'!B130*1000,0)</f>
        <v>0</v>
      </c>
      <c r="K115" s="24"/>
      <c r="L115" s="18">
        <f>IF('CIRC 01.'!H130=50,'CIRC 01.'!B130*1000,0)</f>
        <v>0</v>
      </c>
      <c r="M115" s="24"/>
      <c r="N115" s="18">
        <f>IF('CIRC 01.'!H130=35,'CIRC 01.'!B130*1000,0)</f>
        <v>0</v>
      </c>
      <c r="O115" s="24"/>
      <c r="P115" s="18">
        <f>IF('CIRC 01.'!H130=25,'CIRC 01.'!B130*1000,0)</f>
        <v>0</v>
      </c>
      <c r="Q115" s="24"/>
      <c r="R115" s="18">
        <f>IF('CIRC 01.'!H130=16,'CIRC 01.'!B130*1000,0)</f>
        <v>0</v>
      </c>
      <c r="S115" s="24"/>
      <c r="T115" s="18">
        <f>IF('CIRC 01.'!H130=10,'CIRC 01.'!B130*1000,0)</f>
        <v>0</v>
      </c>
      <c r="U115" s="24"/>
      <c r="V115" s="18">
        <f>IF('CIRC 01.'!H130=6,'CIRC 01.'!B130*1000,0)</f>
        <v>0</v>
      </c>
      <c r="W115" s="24"/>
    </row>
    <row r="116" spans="7:23">
      <c r="G116" s="19">
        <f>'CIRC 01.'!A131</f>
        <v>0</v>
      </c>
      <c r="H116" s="18">
        <f>IF('CIRC 01.'!H131=95,'CIRC 01.'!B131*1000,0)</f>
        <v>0</v>
      </c>
      <c r="I116" s="24"/>
      <c r="J116" s="18">
        <f>IF('CIRC 01.'!H131=70,'CIRC 01.'!B131*1000,0)</f>
        <v>0</v>
      </c>
      <c r="K116" s="24"/>
      <c r="L116" s="18">
        <f>IF('CIRC 01.'!H131=50,'CIRC 01.'!B131*1000,0)</f>
        <v>0</v>
      </c>
      <c r="M116" s="24"/>
      <c r="N116" s="18">
        <f>IF('CIRC 01.'!H131=35,'CIRC 01.'!B131*1000,0)</f>
        <v>0</v>
      </c>
      <c r="O116" s="24"/>
      <c r="P116" s="18">
        <f>IF('CIRC 01.'!H131=25,'CIRC 01.'!B131*1000,0)</f>
        <v>0</v>
      </c>
      <c r="Q116" s="24"/>
      <c r="R116" s="18">
        <f>IF('CIRC 01.'!H131=16,'CIRC 01.'!B131*1000,0)</f>
        <v>0</v>
      </c>
      <c r="S116" s="24"/>
      <c r="T116" s="18">
        <f>IF('CIRC 01.'!H131=10,'CIRC 01.'!B131*1000,0)</f>
        <v>0</v>
      </c>
      <c r="U116" s="24"/>
      <c r="V116" s="18">
        <f>IF('CIRC 01.'!H131=6,'CIRC 01.'!B131*1000,0)</f>
        <v>0</v>
      </c>
      <c r="W116" s="24"/>
    </row>
    <row r="117" spans="7:23">
      <c r="G117" s="19">
        <f>'CIRC 01.'!A132</f>
        <v>0</v>
      </c>
      <c r="H117" s="18">
        <f>IF('CIRC 01.'!H132=95,'CIRC 01.'!B132*1000,0)</f>
        <v>0</v>
      </c>
      <c r="I117" s="24"/>
      <c r="J117" s="18">
        <f>IF('CIRC 01.'!H132=70,'CIRC 01.'!B132*1000,0)</f>
        <v>0</v>
      </c>
      <c r="K117" s="24"/>
      <c r="L117" s="18">
        <f>IF('CIRC 01.'!H132=50,'CIRC 01.'!B132*1000,0)</f>
        <v>0</v>
      </c>
      <c r="M117" s="24"/>
      <c r="N117" s="18">
        <f>IF('CIRC 01.'!H132=35,'CIRC 01.'!B132*1000,0)</f>
        <v>0</v>
      </c>
      <c r="O117" s="24"/>
      <c r="P117" s="18">
        <f>IF('CIRC 01.'!H132=25,'CIRC 01.'!B132*1000,0)</f>
        <v>0</v>
      </c>
      <c r="Q117" s="24"/>
      <c r="R117" s="18">
        <f>IF('CIRC 01.'!H132=16,'CIRC 01.'!B132*1000,0)</f>
        <v>0</v>
      </c>
      <c r="S117" s="24"/>
      <c r="T117" s="18">
        <f>IF('CIRC 01.'!H132=10,'CIRC 01.'!B132*1000,0)</f>
        <v>0</v>
      </c>
      <c r="U117" s="24"/>
      <c r="V117" s="18">
        <f>IF('CIRC 01.'!H132=6,'CIRC 01.'!B132*1000,0)</f>
        <v>0</v>
      </c>
      <c r="W117" s="24"/>
    </row>
    <row r="118" spans="7:23">
      <c r="G118" s="19">
        <f>'CIRC 01.'!A133</f>
        <v>0</v>
      </c>
      <c r="H118" s="18">
        <f>IF('CIRC 01.'!H133=95,'CIRC 01.'!B133*1000,0)</f>
        <v>0</v>
      </c>
      <c r="I118" s="24"/>
      <c r="J118" s="18">
        <f>IF('CIRC 01.'!H133=70,'CIRC 01.'!B133*1000,0)</f>
        <v>0</v>
      </c>
      <c r="K118" s="24"/>
      <c r="L118" s="18">
        <f>IF('CIRC 01.'!H133=50,'CIRC 01.'!B133*1000,0)</f>
        <v>0</v>
      </c>
      <c r="M118" s="24"/>
      <c r="N118" s="18">
        <f>IF('CIRC 01.'!H133=35,'CIRC 01.'!B133*1000,0)</f>
        <v>0</v>
      </c>
      <c r="O118" s="24"/>
      <c r="P118" s="18">
        <f>IF('CIRC 01.'!H133=25,'CIRC 01.'!B133*1000,0)</f>
        <v>0</v>
      </c>
      <c r="Q118" s="24"/>
      <c r="R118" s="18">
        <f>IF('CIRC 01.'!H133=16,'CIRC 01.'!B133*1000,0)</f>
        <v>0</v>
      </c>
      <c r="S118" s="24"/>
      <c r="T118" s="18">
        <f>IF('CIRC 01.'!H133=10,'CIRC 01.'!B133*1000,0)</f>
        <v>0</v>
      </c>
      <c r="U118" s="24"/>
      <c r="V118" s="18">
        <f>IF('CIRC 01.'!H133=6,'CIRC 01.'!B133*1000,0)</f>
        <v>0</v>
      </c>
      <c r="W118" s="24"/>
    </row>
    <row r="119" spans="7:23">
      <c r="G119" s="19">
        <f>'CIRC 01.'!A134</f>
        <v>0</v>
      </c>
      <c r="H119" s="18">
        <f>IF('CIRC 01.'!H134=95,'CIRC 01.'!B134*1000,0)</f>
        <v>0</v>
      </c>
      <c r="I119" s="24"/>
      <c r="J119" s="18">
        <f>IF('CIRC 01.'!H134=70,'CIRC 01.'!B134*1000,0)</f>
        <v>0</v>
      </c>
      <c r="K119" s="24"/>
      <c r="L119" s="18">
        <f>IF('CIRC 01.'!H134=50,'CIRC 01.'!B134*1000,0)</f>
        <v>0</v>
      </c>
      <c r="M119" s="24"/>
      <c r="N119" s="18">
        <f>IF('CIRC 01.'!H134=35,'CIRC 01.'!B134*1000,0)</f>
        <v>0</v>
      </c>
      <c r="O119" s="24"/>
      <c r="P119" s="18">
        <f>IF('CIRC 01.'!H134=25,'CIRC 01.'!B134*1000,0)</f>
        <v>0</v>
      </c>
      <c r="Q119" s="24"/>
      <c r="R119" s="18">
        <f>IF('CIRC 01.'!H134=16,'CIRC 01.'!B134*1000,0)</f>
        <v>0</v>
      </c>
      <c r="S119" s="24"/>
      <c r="T119" s="18">
        <f>IF('CIRC 01.'!H134=10,'CIRC 01.'!B134*1000,0)</f>
        <v>0</v>
      </c>
      <c r="U119" s="24"/>
      <c r="V119" s="18">
        <f>IF('CIRC 01.'!H134=6,'CIRC 01.'!B134*1000,0)</f>
        <v>0</v>
      </c>
      <c r="W119" s="24"/>
    </row>
    <row r="120" spans="7:23">
      <c r="G120" s="19">
        <f>'CIRC 01.'!A135</f>
        <v>0</v>
      </c>
      <c r="H120" s="18">
        <f>IF('CIRC 01.'!H135=95,'CIRC 01.'!B135*1000,0)</f>
        <v>0</v>
      </c>
      <c r="I120" s="24"/>
      <c r="J120" s="18">
        <f>IF('CIRC 01.'!H135=70,'CIRC 01.'!B135*1000,0)</f>
        <v>0</v>
      </c>
      <c r="K120" s="24"/>
      <c r="L120" s="18">
        <f>IF('CIRC 01.'!H135=50,'CIRC 01.'!B135*1000,0)</f>
        <v>0</v>
      </c>
      <c r="M120" s="24"/>
      <c r="N120" s="18">
        <f>IF('CIRC 01.'!H135=35,'CIRC 01.'!B135*1000,0)</f>
        <v>0</v>
      </c>
      <c r="O120" s="24"/>
      <c r="P120" s="18">
        <f>IF('CIRC 01.'!H135=25,'CIRC 01.'!B135*1000,0)</f>
        <v>0</v>
      </c>
      <c r="Q120" s="24"/>
      <c r="R120" s="18">
        <f>IF('CIRC 01.'!H135=16,'CIRC 01.'!B135*1000,0)</f>
        <v>0</v>
      </c>
      <c r="S120" s="24"/>
      <c r="T120" s="18">
        <f>IF('CIRC 01.'!H135=10,'CIRC 01.'!B135*1000,0)</f>
        <v>0</v>
      </c>
      <c r="U120" s="24"/>
      <c r="V120" s="18">
        <f>IF('CIRC 01.'!H135=6,'CIRC 01.'!B135*1000,0)</f>
        <v>0</v>
      </c>
      <c r="W120" s="24"/>
    </row>
    <row r="121" spans="7:23">
      <c r="G121" s="19">
        <f>'CIRC 01.'!A136</f>
        <v>0</v>
      </c>
      <c r="H121" s="18">
        <f>IF('CIRC 01.'!H136=95,'CIRC 01.'!B136*1000,0)</f>
        <v>0</v>
      </c>
      <c r="I121" s="24"/>
      <c r="J121" s="18">
        <f>IF('CIRC 01.'!H136=70,'CIRC 01.'!B136*1000,0)</f>
        <v>0</v>
      </c>
      <c r="K121" s="24"/>
      <c r="L121" s="18">
        <f>IF('CIRC 01.'!H136=50,'CIRC 01.'!B136*1000,0)</f>
        <v>0</v>
      </c>
      <c r="M121" s="24"/>
      <c r="N121" s="18">
        <f>IF('CIRC 01.'!H136=35,'CIRC 01.'!B136*1000,0)</f>
        <v>0</v>
      </c>
      <c r="O121" s="24"/>
      <c r="P121" s="18">
        <f>IF('CIRC 01.'!H136=25,'CIRC 01.'!B136*1000,0)</f>
        <v>0</v>
      </c>
      <c r="Q121" s="24"/>
      <c r="R121" s="18">
        <f>IF('CIRC 01.'!H136=16,'CIRC 01.'!B136*1000,0)</f>
        <v>0</v>
      </c>
      <c r="S121" s="24"/>
      <c r="T121" s="18">
        <f>IF('CIRC 01.'!H136=10,'CIRC 01.'!B136*1000,0)</f>
        <v>0</v>
      </c>
      <c r="U121" s="24"/>
      <c r="V121" s="18">
        <f>IF('CIRC 01.'!H136=6,'CIRC 01.'!B136*1000,0)</f>
        <v>0</v>
      </c>
      <c r="W121" s="24"/>
    </row>
    <row r="122" spans="7:23">
      <c r="G122" s="19">
        <f>'CIRC 01.'!A137</f>
        <v>0</v>
      </c>
      <c r="H122" s="18">
        <f>IF('CIRC 01.'!H137=95,'CIRC 01.'!B137*1000,0)</f>
        <v>0</v>
      </c>
      <c r="I122" s="24"/>
      <c r="J122" s="18">
        <f>IF('CIRC 01.'!H137=70,'CIRC 01.'!B137*1000,0)</f>
        <v>0</v>
      </c>
      <c r="K122" s="24"/>
      <c r="L122" s="18">
        <f>IF('CIRC 01.'!H137=50,'CIRC 01.'!B137*1000,0)</f>
        <v>0</v>
      </c>
      <c r="M122" s="24"/>
      <c r="N122" s="18">
        <f>IF('CIRC 01.'!H137=35,'CIRC 01.'!B137*1000,0)</f>
        <v>0</v>
      </c>
      <c r="O122" s="24"/>
      <c r="P122" s="18">
        <f>IF('CIRC 01.'!H137=25,'CIRC 01.'!B137*1000,0)</f>
        <v>0</v>
      </c>
      <c r="Q122" s="24"/>
      <c r="R122" s="18">
        <f>IF('CIRC 01.'!H137=16,'CIRC 01.'!B137*1000,0)</f>
        <v>0</v>
      </c>
      <c r="S122" s="24"/>
      <c r="T122" s="18">
        <f>IF('CIRC 01.'!H137=10,'CIRC 01.'!B137*1000,0)</f>
        <v>0</v>
      </c>
      <c r="U122" s="24"/>
      <c r="V122" s="18">
        <f>IF('CIRC 01.'!H137=6,'CIRC 01.'!B137*1000,0)</f>
        <v>0</v>
      </c>
      <c r="W122" s="24"/>
    </row>
  </sheetData>
  <mergeCells count="22">
    <mergeCell ref="R3:S3"/>
    <mergeCell ref="T3:U3"/>
    <mergeCell ref="H3:I3"/>
    <mergeCell ref="L3:M3"/>
    <mergeCell ref="N3:O3"/>
    <mergeCell ref="V3:W3"/>
    <mergeCell ref="X3:Y3"/>
    <mergeCell ref="Z3:AA3"/>
    <mergeCell ref="Y5:Y90"/>
    <mergeCell ref="AA5:AA90"/>
    <mergeCell ref="A34:D34"/>
    <mergeCell ref="P3:Q3"/>
    <mergeCell ref="A1:A2"/>
    <mergeCell ref="A23:D23"/>
    <mergeCell ref="J3:K3"/>
    <mergeCell ref="G3:G4"/>
    <mergeCell ref="B24:D24"/>
    <mergeCell ref="B25:D25"/>
    <mergeCell ref="B1:B2"/>
    <mergeCell ref="C1:C2"/>
    <mergeCell ref="D1:D2"/>
    <mergeCell ref="B33:D33"/>
  </mergeCells>
  <conditionalFormatting sqref="H5:H122 J5:J122 L5:L122">
    <cfRule type="cellIs" dxfId="1" priority="8" operator="greaterThan">
      <formula>0</formula>
    </cfRule>
  </conditionalFormatting>
  <conditionalFormatting sqref="N5:N122 P5:P122 R5:R122 T5:T122 V5:V122">
    <cfRule type="cellIs" dxfId="0" priority="6" operator="greaterThan">
      <formula>0</formula>
    </cfRule>
  </conditionalFormatting>
  <dataValidations disablePrompts="1" count="1">
    <dataValidation allowBlank="1" showInputMessage="1" showErrorMessage="1" errorTitle="Bitola inexistente" sqref="E4:E6"/>
  </dataValidations>
  <printOptions horizontalCentered="1"/>
  <pageMargins left="0.98425196850393704" right="0.78740157480314965" top="1.9685039370078741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H5" sqref="H5"/>
    </sheetView>
  </sheetViews>
  <sheetFormatPr defaultRowHeight="12.75"/>
  <sheetData>
    <row r="1" spans="1:17">
      <c r="A1" s="8" t="s">
        <v>62</v>
      </c>
      <c r="B1" s="8" t="s">
        <v>55</v>
      </c>
      <c r="C1" s="8"/>
      <c r="D1" s="8" t="s">
        <v>56</v>
      </c>
      <c r="E1" s="8"/>
      <c r="F1" s="8" t="s">
        <v>54</v>
      </c>
      <c r="G1" s="8"/>
      <c r="H1" s="8" t="s">
        <v>57</v>
      </c>
      <c r="I1" s="8"/>
      <c r="J1" s="8" t="s">
        <v>58</v>
      </c>
      <c r="K1" s="8"/>
      <c r="L1" s="8" t="s">
        <v>59</v>
      </c>
      <c r="M1" s="8"/>
      <c r="N1" s="8" t="s">
        <v>60</v>
      </c>
      <c r="O1" s="8"/>
      <c r="P1" s="8" t="s">
        <v>61</v>
      </c>
      <c r="Q1" s="8"/>
    </row>
    <row r="2" spans="1:17">
      <c r="A2" s="8"/>
      <c r="B2" s="8" t="s">
        <v>40</v>
      </c>
      <c r="C2" s="8" t="s">
        <v>53</v>
      </c>
      <c r="D2" s="8" t="s">
        <v>40</v>
      </c>
      <c r="E2" s="8" t="s">
        <v>53</v>
      </c>
      <c r="F2" s="8" t="s">
        <v>40</v>
      </c>
      <c r="G2" s="8" t="s">
        <v>53</v>
      </c>
      <c r="H2" s="8" t="s">
        <v>40</v>
      </c>
      <c r="I2" s="8" t="s">
        <v>53</v>
      </c>
      <c r="J2" s="8" t="s">
        <v>40</v>
      </c>
      <c r="K2" s="8" t="s">
        <v>53</v>
      </c>
      <c r="L2" s="8" t="s">
        <v>40</v>
      </c>
      <c r="M2" s="8" t="s">
        <v>53</v>
      </c>
      <c r="N2" s="8" t="s">
        <v>40</v>
      </c>
      <c r="O2" s="8" t="s">
        <v>53</v>
      </c>
      <c r="P2" s="8" t="s">
        <v>40</v>
      </c>
      <c r="Q2" s="8" t="s">
        <v>53</v>
      </c>
    </row>
    <row r="3" spans="1:17">
      <c r="A3" s="8" t="str">
        <f>'CIRC 01.'!A20</f>
        <v>TR - A</v>
      </c>
      <c r="B3" s="20">
        <f>IF('CIRC 01.'!H20=95,'CIRC 01.'!B20*1000,0)</f>
        <v>0</v>
      </c>
      <c r="C3" s="158" t="e">
        <f>SUM(B3:B45)</f>
        <v>#REF!</v>
      </c>
      <c r="D3" s="20">
        <f>IF('CIRC 01.'!H20=70,'CIRC 01.'!B20*1000,0)</f>
        <v>0</v>
      </c>
      <c r="E3" s="158" t="e">
        <f>SUM(D3:D45)</f>
        <v>#REF!</v>
      </c>
      <c r="F3" s="20">
        <f>IF('CIRC 01.'!H20=50,'CIRC 01.'!B20*1000,0)</f>
        <v>22</v>
      </c>
      <c r="G3" s="158" t="e">
        <f>SUM(F3:F45)</f>
        <v>#REF!</v>
      </c>
      <c r="H3" s="20">
        <f>IF('CIRC 01.'!H20=35,'CIRC 01.'!B20*1000,0)</f>
        <v>0</v>
      </c>
      <c r="I3" s="158" t="e">
        <f>SUM(H3:H45)</f>
        <v>#REF!</v>
      </c>
      <c r="J3" s="20">
        <f>IF('CIRC 01.'!J20=25,'CIRC 01.'!D20*1000,0)</f>
        <v>0</v>
      </c>
      <c r="K3" s="158" t="e">
        <f>SUM(J3:J45)</f>
        <v>#REF!</v>
      </c>
      <c r="L3" s="20">
        <f>IF('CIRC 01.'!L20=16,'CIRC 01.'!F20*1000,0)</f>
        <v>0</v>
      </c>
      <c r="M3" s="158" t="e">
        <f>SUM(L3:L45)</f>
        <v>#REF!</v>
      </c>
      <c r="N3" s="20">
        <f>IF('CIRC 01.'!N20=10,'CIRC 01.'!H20*1000,0)</f>
        <v>0</v>
      </c>
      <c r="O3" s="158" t="e">
        <f>SUM(N3:N45)</f>
        <v>#REF!</v>
      </c>
      <c r="P3" s="20">
        <f>IF('CIRC 01.'!P20=6,'CIRC 01.'!J20*1000,0)</f>
        <v>0</v>
      </c>
      <c r="Q3" s="158" t="e">
        <f>SUM(P3:P45)</f>
        <v>#REF!</v>
      </c>
    </row>
    <row r="4" spans="1:17">
      <c r="A4" s="8" t="e">
        <f>'CIRC 01.'!#REF!</f>
        <v>#REF!</v>
      </c>
      <c r="B4" s="20" t="e">
        <f>IF('CIRC 01.'!#REF!=95,'CIRC 01.'!#REF!*1000,0)</f>
        <v>#REF!</v>
      </c>
      <c r="C4" s="158"/>
      <c r="D4" s="20" t="e">
        <f>IF('CIRC 01.'!#REF!=70,'CIRC 01.'!#REF!*1000,0)</f>
        <v>#REF!</v>
      </c>
      <c r="E4" s="158"/>
      <c r="F4" s="20" t="e">
        <f>IF('CIRC 01.'!#REF!=50,'CIRC 01.'!#REF!*1000,0)</f>
        <v>#REF!</v>
      </c>
      <c r="G4" s="158"/>
      <c r="H4" s="20" t="e">
        <f>IF('CIRC 01.'!#REF!=35,'CIRC 01.'!#REF!*1000,0)</f>
        <v>#REF!</v>
      </c>
      <c r="I4" s="158"/>
      <c r="J4" s="20" t="e">
        <f>IF('CIRC 01.'!#REF!=25,'CIRC 01.'!#REF!*1000,0)</f>
        <v>#REF!</v>
      </c>
      <c r="K4" s="158"/>
      <c r="L4" s="20" t="e">
        <f>IF('CIRC 01.'!#REF!=16,'CIRC 01.'!#REF!*1000,0)</f>
        <v>#REF!</v>
      </c>
      <c r="M4" s="158"/>
      <c r="N4" s="20" t="e">
        <f>IF('CIRC 01.'!#REF!=10,'CIRC 01.'!#REF!*1000,0)</f>
        <v>#REF!</v>
      </c>
      <c r="O4" s="158"/>
      <c r="P4" s="20" t="e">
        <f>IF('CIRC 01.'!#REF!=6,'CIRC 01.'!#REF!*1000,0)</f>
        <v>#REF!</v>
      </c>
      <c r="Q4" s="158"/>
    </row>
    <row r="5" spans="1:17">
      <c r="A5" s="8" t="str">
        <f>'CIRC 01.'!A21</f>
        <v>A - B</v>
      </c>
      <c r="B5" s="20">
        <f>IF('CIRC 01.'!H21=95,'CIRC 01.'!B21*1000,0)</f>
        <v>0</v>
      </c>
      <c r="C5" s="158"/>
      <c r="D5" s="20">
        <f>IF('CIRC 01.'!H21=70,'CIRC 01.'!B21*1000,0)</f>
        <v>0</v>
      </c>
      <c r="E5" s="158"/>
      <c r="F5" s="20">
        <f>IF('CIRC 01.'!H21=50,'CIRC 01.'!B21*1000,0)</f>
        <v>0</v>
      </c>
      <c r="G5" s="158"/>
      <c r="H5" s="20">
        <f>IF('CIRC 01.'!H21=35,'CIRC 01.'!B21*1000,0)</f>
        <v>32</v>
      </c>
      <c r="I5" s="158"/>
      <c r="J5" s="20">
        <f>IF('CIRC 01.'!J21=25,'CIRC 01.'!D21*1000,0)</f>
        <v>0</v>
      </c>
      <c r="K5" s="158"/>
      <c r="L5" s="20">
        <f>IF('CIRC 01.'!L21=16,'CIRC 01.'!F21*1000,0)</f>
        <v>0</v>
      </c>
      <c r="M5" s="158"/>
      <c r="N5" s="20">
        <f>IF('CIRC 01.'!N21=10,'CIRC 01.'!H21*1000,0)</f>
        <v>0</v>
      </c>
      <c r="O5" s="158"/>
      <c r="P5" s="20">
        <f>IF('CIRC 01.'!P21=6,'CIRC 01.'!J21*1000,0)</f>
        <v>0</v>
      </c>
      <c r="Q5" s="158"/>
    </row>
    <row r="6" spans="1:17">
      <c r="A6" s="8" t="str">
        <f>'CIRC 01.'!A22</f>
        <v>B - C</v>
      </c>
      <c r="B6" s="20">
        <f>IF('CIRC 01.'!H22=95,'CIRC 01.'!B22*1000,0)</f>
        <v>0</v>
      </c>
      <c r="C6" s="158"/>
      <c r="D6" s="20">
        <f>IF('CIRC 01.'!H22=70,'CIRC 01.'!B22*1000,0)</f>
        <v>0</v>
      </c>
      <c r="E6" s="158"/>
      <c r="F6" s="20">
        <f>IF('CIRC 01.'!H22=50,'CIRC 01.'!B22*1000,0)</f>
        <v>0</v>
      </c>
      <c r="G6" s="158"/>
      <c r="H6" s="20">
        <f>IF('CIRC 01.'!H22=35,'CIRC 01.'!B22*1000,0)</f>
        <v>40</v>
      </c>
      <c r="I6" s="158"/>
      <c r="J6" s="20">
        <f>IF('CIRC 01.'!J22=25,'CIRC 01.'!D22*1000,0)</f>
        <v>0</v>
      </c>
      <c r="K6" s="158"/>
      <c r="L6" s="20">
        <f>IF('CIRC 01.'!L22=16,'CIRC 01.'!F22*1000,0)</f>
        <v>0</v>
      </c>
      <c r="M6" s="158"/>
      <c r="N6" s="20">
        <f>IF('CIRC 01.'!N22=10,'CIRC 01.'!H22*1000,0)</f>
        <v>0</v>
      </c>
      <c r="O6" s="158"/>
      <c r="P6" s="20">
        <f>IF('CIRC 01.'!P22=6,'CIRC 01.'!J22*1000,0)</f>
        <v>0</v>
      </c>
      <c r="Q6" s="158"/>
    </row>
    <row r="7" spans="1:17">
      <c r="A7" s="8" t="str">
        <f>'CIRC 01.'!A23</f>
        <v>C - D</v>
      </c>
      <c r="B7" s="20">
        <f>IF('CIRC 01.'!H23=95,'CIRC 01.'!B23*1000,0)</f>
        <v>0</v>
      </c>
      <c r="C7" s="158"/>
      <c r="D7" s="20">
        <f>IF('CIRC 01.'!H23=70,'CIRC 01.'!B23*1000,0)</f>
        <v>0</v>
      </c>
      <c r="E7" s="158"/>
      <c r="F7" s="20">
        <f>IF('CIRC 01.'!H23=50,'CIRC 01.'!B23*1000,0)</f>
        <v>0</v>
      </c>
      <c r="G7" s="158"/>
      <c r="H7" s="20">
        <f>IF('CIRC 01.'!H23=35,'CIRC 01.'!B23*1000,0)</f>
        <v>0</v>
      </c>
      <c r="I7" s="158"/>
      <c r="J7" s="20">
        <f>IF('CIRC 01.'!J23=25,'CIRC 01.'!D23*1000,0)</f>
        <v>0</v>
      </c>
      <c r="K7" s="158"/>
      <c r="L7" s="20">
        <f>IF('CIRC 01.'!L23=16,'CIRC 01.'!F23*1000,0)</f>
        <v>0</v>
      </c>
      <c r="M7" s="158"/>
      <c r="N7" s="20">
        <f>IF('CIRC 01.'!N23=10,'CIRC 01.'!H23*1000,0)</f>
        <v>0</v>
      </c>
      <c r="O7" s="158"/>
      <c r="P7" s="20">
        <f>IF('CIRC 01.'!P23=6,'CIRC 01.'!J23*1000,0)</f>
        <v>0</v>
      </c>
      <c r="Q7" s="158"/>
    </row>
    <row r="8" spans="1:17">
      <c r="A8" s="8" t="str">
        <f>'CIRC 01.'!A24</f>
        <v>D - E</v>
      </c>
      <c r="B8" s="20">
        <f>IF('CIRC 01.'!H24=95,'CIRC 01.'!B24*1000,0)</f>
        <v>0</v>
      </c>
      <c r="C8" s="158"/>
      <c r="D8" s="20">
        <f>IF('CIRC 01.'!H24=70,'CIRC 01.'!B24*1000,0)</f>
        <v>0</v>
      </c>
      <c r="E8" s="158"/>
      <c r="F8" s="20">
        <f>IF('CIRC 01.'!H24=50,'CIRC 01.'!B24*1000,0)</f>
        <v>0</v>
      </c>
      <c r="G8" s="158"/>
      <c r="H8" s="20">
        <f>IF('CIRC 01.'!H24=35,'CIRC 01.'!B24*1000,0)</f>
        <v>0</v>
      </c>
      <c r="I8" s="158"/>
      <c r="J8" s="20">
        <f>IF('CIRC 01.'!J24=25,'CIRC 01.'!D24*1000,0)</f>
        <v>0</v>
      </c>
      <c r="K8" s="158"/>
      <c r="L8" s="20">
        <f>IF('CIRC 01.'!L24=16,'CIRC 01.'!F24*1000,0)</f>
        <v>0</v>
      </c>
      <c r="M8" s="158"/>
      <c r="N8" s="20">
        <f>IF('CIRC 01.'!N24=10,'CIRC 01.'!H24*1000,0)</f>
        <v>0</v>
      </c>
      <c r="O8" s="158"/>
      <c r="P8" s="20">
        <f>IF('CIRC 01.'!P24=6,'CIRC 01.'!J24*1000,0)</f>
        <v>0</v>
      </c>
      <c r="Q8" s="158"/>
    </row>
    <row r="9" spans="1:17">
      <c r="A9" s="8" t="str">
        <f>'CIRC 01.'!A25</f>
        <v>E - F</v>
      </c>
      <c r="B9" s="20">
        <f>IF('CIRC 01.'!H25=95,'CIRC 01.'!B25*1000,0)</f>
        <v>0</v>
      </c>
      <c r="C9" s="158"/>
      <c r="D9" s="20">
        <f>IF('CIRC 01.'!H25=70,'CIRC 01.'!B25*1000,0)</f>
        <v>0</v>
      </c>
      <c r="E9" s="158"/>
      <c r="F9" s="20">
        <f>IF('CIRC 01.'!H25=50,'CIRC 01.'!B25*1000,0)</f>
        <v>0</v>
      </c>
      <c r="G9" s="158"/>
      <c r="H9" s="20">
        <f>IF('CIRC 01.'!H25=35,'CIRC 01.'!B25*1000,0)</f>
        <v>0</v>
      </c>
      <c r="I9" s="158"/>
      <c r="J9" s="20">
        <f>IF('CIRC 01.'!J25=25,'CIRC 01.'!D25*1000,0)</f>
        <v>0</v>
      </c>
      <c r="K9" s="158"/>
      <c r="L9" s="20">
        <f>IF('CIRC 01.'!L25=16,'CIRC 01.'!F25*1000,0)</f>
        <v>0</v>
      </c>
      <c r="M9" s="158"/>
      <c r="N9" s="20">
        <f>IF('CIRC 01.'!N25=10,'CIRC 01.'!H25*1000,0)</f>
        <v>0</v>
      </c>
      <c r="O9" s="158"/>
      <c r="P9" s="20">
        <f>IF('CIRC 01.'!P25=6,'CIRC 01.'!J25*1000,0)</f>
        <v>0</v>
      </c>
      <c r="Q9" s="158"/>
    </row>
    <row r="10" spans="1:17">
      <c r="A10" s="8" t="str">
        <f>'CIRC 01.'!A26</f>
        <v>F - G</v>
      </c>
      <c r="B10" s="20">
        <f>IF('CIRC 01.'!H26=95,'CIRC 01.'!B26*1000,0)</f>
        <v>0</v>
      </c>
      <c r="C10" s="158"/>
      <c r="D10" s="20">
        <f>IF('CIRC 01.'!H26=70,'CIRC 01.'!B26*1000,0)</f>
        <v>0</v>
      </c>
      <c r="E10" s="158"/>
      <c r="F10" s="20">
        <f>IF('CIRC 01.'!H26=50,'CIRC 01.'!B26*1000,0)</f>
        <v>0</v>
      </c>
      <c r="G10" s="158"/>
      <c r="H10" s="20">
        <f>IF('CIRC 01.'!H26=35,'CIRC 01.'!B26*1000,0)</f>
        <v>0</v>
      </c>
      <c r="I10" s="158"/>
      <c r="J10" s="20">
        <f>IF('CIRC 01.'!J26=25,'CIRC 01.'!D26*1000,0)</f>
        <v>0</v>
      </c>
      <c r="K10" s="158"/>
      <c r="L10" s="20">
        <f>IF('CIRC 01.'!L26=16,'CIRC 01.'!F26*1000,0)</f>
        <v>0</v>
      </c>
      <c r="M10" s="158"/>
      <c r="N10" s="20">
        <f>IF('CIRC 01.'!N26=10,'CIRC 01.'!H26*1000,0)</f>
        <v>0</v>
      </c>
      <c r="O10" s="158"/>
      <c r="P10" s="20">
        <f>IF('CIRC 01.'!P26=6,'CIRC 01.'!J26*1000,0)</f>
        <v>0</v>
      </c>
      <c r="Q10" s="158"/>
    </row>
    <row r="11" spans="1:17">
      <c r="A11" s="8" t="str">
        <f>'CIRC 01.'!A27</f>
        <v>G - H</v>
      </c>
      <c r="B11" s="20">
        <f>IF('CIRC 01.'!H27=95,'CIRC 01.'!B27*1000,0)</f>
        <v>0</v>
      </c>
      <c r="C11" s="158"/>
      <c r="D11" s="20">
        <f>IF('CIRC 01.'!H27=70,'CIRC 01.'!B27*1000,0)</f>
        <v>0</v>
      </c>
      <c r="E11" s="158"/>
      <c r="F11" s="20">
        <f>IF('CIRC 01.'!H27=50,'CIRC 01.'!B27*1000,0)</f>
        <v>0</v>
      </c>
      <c r="G11" s="158"/>
      <c r="H11" s="20">
        <f>IF('CIRC 01.'!H27=35,'CIRC 01.'!B27*1000,0)</f>
        <v>0</v>
      </c>
      <c r="I11" s="158"/>
      <c r="J11" s="20">
        <f>IF('CIRC 01.'!J27=25,'CIRC 01.'!D27*1000,0)</f>
        <v>0</v>
      </c>
      <c r="K11" s="158"/>
      <c r="L11" s="20">
        <f>IF('CIRC 01.'!L27=16,'CIRC 01.'!F27*1000,0)</f>
        <v>0</v>
      </c>
      <c r="M11" s="158"/>
      <c r="N11" s="20">
        <f>IF('CIRC 01.'!N27=10,'CIRC 01.'!H27*1000,0)</f>
        <v>0</v>
      </c>
      <c r="O11" s="158"/>
      <c r="P11" s="20">
        <f>IF('CIRC 01.'!P27=6,'CIRC 01.'!J27*1000,0)</f>
        <v>0</v>
      </c>
      <c r="Q11" s="158"/>
    </row>
    <row r="12" spans="1:17">
      <c r="A12" s="8" t="str">
        <f>'CIRC 01.'!A28</f>
        <v>H - I</v>
      </c>
      <c r="B12" s="20">
        <f>IF('CIRC 01.'!H28=95,'CIRC 01.'!B28*1000,0)</f>
        <v>0</v>
      </c>
      <c r="C12" s="158"/>
      <c r="D12" s="20">
        <f>IF('CIRC 01.'!H28=70,'CIRC 01.'!B28*1000,0)</f>
        <v>0</v>
      </c>
      <c r="E12" s="158"/>
      <c r="F12" s="20">
        <f>IF('CIRC 01.'!H28=50,'CIRC 01.'!B28*1000,0)</f>
        <v>0</v>
      </c>
      <c r="G12" s="158"/>
      <c r="H12" s="20">
        <f>IF('CIRC 01.'!H28=35,'CIRC 01.'!B28*1000,0)</f>
        <v>0</v>
      </c>
      <c r="I12" s="158"/>
      <c r="J12" s="20">
        <f>IF('CIRC 01.'!J28=25,'CIRC 01.'!D28*1000,0)</f>
        <v>0</v>
      </c>
      <c r="K12" s="158"/>
      <c r="L12" s="20">
        <f>IF('CIRC 01.'!L28=16,'CIRC 01.'!F28*1000,0)</f>
        <v>0</v>
      </c>
      <c r="M12" s="158"/>
      <c r="N12" s="20">
        <f>IF('CIRC 01.'!N28=10,'CIRC 01.'!H28*1000,0)</f>
        <v>0</v>
      </c>
      <c r="O12" s="158"/>
      <c r="P12" s="20">
        <f>IF('CIRC 01.'!P28=6,'CIRC 01.'!J28*1000,0)</f>
        <v>0</v>
      </c>
      <c r="Q12" s="158"/>
    </row>
    <row r="13" spans="1:17">
      <c r="A13" s="8" t="str">
        <f>'CIRC 01.'!A29</f>
        <v>I - J</v>
      </c>
      <c r="B13" s="20">
        <f>IF('CIRC 01.'!H29=95,'CIRC 01.'!B29*1000,0)</f>
        <v>0</v>
      </c>
      <c r="C13" s="158"/>
      <c r="D13" s="20">
        <f>IF('CIRC 01.'!H29=70,'CIRC 01.'!B29*1000,0)</f>
        <v>0</v>
      </c>
      <c r="E13" s="158"/>
      <c r="F13" s="20">
        <f>IF('CIRC 01.'!H29=50,'CIRC 01.'!B29*1000,0)</f>
        <v>0</v>
      </c>
      <c r="G13" s="158"/>
      <c r="H13" s="20">
        <f>IF('CIRC 01.'!H29=35,'CIRC 01.'!B29*1000,0)</f>
        <v>0</v>
      </c>
      <c r="I13" s="158"/>
      <c r="J13" s="20">
        <f>IF('CIRC 01.'!J29=25,'CIRC 01.'!D29*1000,0)</f>
        <v>0</v>
      </c>
      <c r="K13" s="158"/>
      <c r="L13" s="20">
        <f>IF('CIRC 01.'!L29=16,'CIRC 01.'!F29*1000,0)</f>
        <v>0</v>
      </c>
      <c r="M13" s="158"/>
      <c r="N13" s="20">
        <f>IF('CIRC 01.'!N29=10,'CIRC 01.'!H29*1000,0)</f>
        <v>0</v>
      </c>
      <c r="O13" s="158"/>
      <c r="P13" s="20">
        <f>IF('CIRC 01.'!P29=6,'CIRC 01.'!J29*1000,0)</f>
        <v>0</v>
      </c>
      <c r="Q13" s="158"/>
    </row>
    <row r="14" spans="1:17">
      <c r="A14" s="8" t="str">
        <f>'CIRC 01.'!A30</f>
        <v>J - K</v>
      </c>
      <c r="B14" s="20">
        <f>IF('CIRC 01.'!H30=95,'CIRC 01.'!B30*1000,0)</f>
        <v>0</v>
      </c>
      <c r="C14" s="158"/>
      <c r="D14" s="20">
        <f>IF('CIRC 01.'!H30=70,'CIRC 01.'!B30*1000,0)</f>
        <v>0</v>
      </c>
      <c r="E14" s="158"/>
      <c r="F14" s="20">
        <f>IF('CIRC 01.'!H30=50,'CIRC 01.'!B30*1000,0)</f>
        <v>0</v>
      </c>
      <c r="G14" s="158"/>
      <c r="H14" s="20">
        <f>IF('CIRC 01.'!H30=35,'CIRC 01.'!B30*1000,0)</f>
        <v>0</v>
      </c>
      <c r="I14" s="158"/>
      <c r="J14" s="20">
        <f>IF('CIRC 01.'!J30=25,'CIRC 01.'!D30*1000,0)</f>
        <v>0</v>
      </c>
      <c r="K14" s="158"/>
      <c r="L14" s="20">
        <f>IF('CIRC 01.'!L30=16,'CIRC 01.'!F30*1000,0)</f>
        <v>0</v>
      </c>
      <c r="M14" s="158"/>
      <c r="N14" s="20">
        <f>IF('CIRC 01.'!N30=10,'CIRC 01.'!H30*1000,0)</f>
        <v>0</v>
      </c>
      <c r="O14" s="158"/>
      <c r="P14" s="20">
        <f>IF('CIRC 01.'!P30=6,'CIRC 01.'!J30*1000,0)</f>
        <v>0</v>
      </c>
      <c r="Q14" s="158"/>
    </row>
    <row r="15" spans="1:17">
      <c r="A15" s="8" t="str">
        <f>'CIRC 01.'!A31</f>
        <v>K - L</v>
      </c>
      <c r="B15" s="20">
        <f>IF('CIRC 01.'!H31=95,'CIRC 01.'!B31*1000,0)</f>
        <v>0</v>
      </c>
      <c r="C15" s="158"/>
      <c r="D15" s="20">
        <f>IF('CIRC 01.'!H31=70,'CIRC 01.'!B31*1000,0)</f>
        <v>0</v>
      </c>
      <c r="E15" s="158"/>
      <c r="F15" s="20">
        <f>IF('CIRC 01.'!H31=50,'CIRC 01.'!B31*1000,0)</f>
        <v>0</v>
      </c>
      <c r="G15" s="158"/>
      <c r="H15" s="20">
        <f>IF('CIRC 01.'!H31=35,'CIRC 01.'!B31*1000,0)</f>
        <v>0</v>
      </c>
      <c r="I15" s="158"/>
      <c r="J15" s="20">
        <f>IF('CIRC 01.'!J31=25,'CIRC 01.'!D31*1000,0)</f>
        <v>0</v>
      </c>
      <c r="K15" s="158"/>
      <c r="L15" s="20">
        <f>IF('CIRC 01.'!L31=16,'CIRC 01.'!F31*1000,0)</f>
        <v>0</v>
      </c>
      <c r="M15" s="158"/>
      <c r="N15" s="20">
        <f>IF('CIRC 01.'!N31=10,'CIRC 01.'!H31*1000,0)</f>
        <v>0</v>
      </c>
      <c r="O15" s="158"/>
      <c r="P15" s="20">
        <f>IF('CIRC 01.'!P31=6,'CIRC 01.'!J31*1000,0)</f>
        <v>0</v>
      </c>
      <c r="Q15" s="158"/>
    </row>
    <row r="16" spans="1:17">
      <c r="A16" s="8">
        <f>'CIRC 01.'!A32</f>
        <v>0</v>
      </c>
      <c r="B16" s="20">
        <f>IF('CIRC 01.'!H32=95,'CIRC 01.'!B32*1000,0)</f>
        <v>0</v>
      </c>
      <c r="C16" s="158"/>
      <c r="D16" s="20">
        <f>IF('CIRC 01.'!H32=70,'CIRC 01.'!B32*1000,0)</f>
        <v>0</v>
      </c>
      <c r="E16" s="158"/>
      <c r="F16" s="20">
        <f>IF('CIRC 01.'!H32=50,'CIRC 01.'!B32*1000,0)</f>
        <v>0</v>
      </c>
      <c r="G16" s="158"/>
      <c r="H16" s="20">
        <f>IF('CIRC 01.'!H32=35,'CIRC 01.'!B32*1000,0)</f>
        <v>0</v>
      </c>
      <c r="I16" s="158"/>
      <c r="J16" s="20">
        <f>IF('CIRC 01.'!J32=25,'CIRC 01.'!D32*1000,0)</f>
        <v>0</v>
      </c>
      <c r="K16" s="158"/>
      <c r="L16" s="20">
        <f>IF('CIRC 01.'!L32=16,'CIRC 01.'!F32*1000,0)</f>
        <v>0</v>
      </c>
      <c r="M16" s="158"/>
      <c r="N16" s="20">
        <f>IF('CIRC 01.'!N32=10,'CIRC 01.'!H32*1000,0)</f>
        <v>0</v>
      </c>
      <c r="O16" s="158"/>
      <c r="P16" s="20">
        <f>IF('CIRC 01.'!P32=6,'CIRC 01.'!J32*1000,0)</f>
        <v>0</v>
      </c>
      <c r="Q16" s="158"/>
    </row>
    <row r="17" spans="1:17">
      <c r="A17" s="8" t="str">
        <f>'CIRC 01.'!A33</f>
        <v>L - M</v>
      </c>
      <c r="B17" s="20">
        <f>IF('CIRC 01.'!H33=95,'CIRC 01.'!B33*1000,0)</f>
        <v>0</v>
      </c>
      <c r="C17" s="158"/>
      <c r="D17" s="20">
        <f>IF('CIRC 01.'!H33=70,'CIRC 01.'!B33*1000,0)</f>
        <v>0</v>
      </c>
      <c r="E17" s="158"/>
      <c r="F17" s="20">
        <f>IF('CIRC 01.'!H33=50,'CIRC 01.'!B33*1000,0)</f>
        <v>0</v>
      </c>
      <c r="G17" s="158"/>
      <c r="H17" s="20">
        <f>IF('CIRC 01.'!H33=35,'CIRC 01.'!B33*1000,0)</f>
        <v>8</v>
      </c>
      <c r="I17" s="158"/>
      <c r="J17" s="20">
        <f>IF('CIRC 01.'!J33=25,'CIRC 01.'!D33*1000,0)</f>
        <v>0</v>
      </c>
      <c r="K17" s="158"/>
      <c r="L17" s="20">
        <f>IF('CIRC 01.'!L33=16,'CIRC 01.'!F33*1000,0)</f>
        <v>0</v>
      </c>
      <c r="M17" s="158"/>
      <c r="N17" s="20">
        <f>IF('CIRC 01.'!N33=10,'CIRC 01.'!H33*1000,0)</f>
        <v>0</v>
      </c>
      <c r="O17" s="158"/>
      <c r="P17" s="20">
        <f>IF('CIRC 01.'!P33=6,'CIRC 01.'!J33*1000,0)</f>
        <v>0</v>
      </c>
      <c r="Q17" s="158"/>
    </row>
    <row r="18" spans="1:17">
      <c r="A18" s="8" t="str">
        <f>'CIRC 01.'!A34</f>
        <v>M - N</v>
      </c>
      <c r="B18" s="20">
        <f>IF('CIRC 01.'!H34=95,'CIRC 01.'!B34*1000,0)</f>
        <v>0</v>
      </c>
      <c r="C18" s="158"/>
      <c r="D18" s="20">
        <f>IF('CIRC 01.'!H34=70,'CIRC 01.'!B34*1000,0)</f>
        <v>0</v>
      </c>
      <c r="E18" s="158"/>
      <c r="F18" s="20">
        <f>IF('CIRC 01.'!H34=50,'CIRC 01.'!B34*1000,0)</f>
        <v>0</v>
      </c>
      <c r="G18" s="158"/>
      <c r="H18" s="20">
        <f>IF('CIRC 01.'!H34=35,'CIRC 01.'!B34*1000,0)</f>
        <v>40</v>
      </c>
      <c r="I18" s="158"/>
      <c r="J18" s="20">
        <f>IF('CIRC 01.'!J34=25,'CIRC 01.'!D34*1000,0)</f>
        <v>0</v>
      </c>
      <c r="K18" s="158"/>
      <c r="L18" s="20">
        <f>IF('CIRC 01.'!L34=16,'CIRC 01.'!F34*1000,0)</f>
        <v>0</v>
      </c>
      <c r="M18" s="158"/>
      <c r="N18" s="20">
        <f>IF('CIRC 01.'!N34=10,'CIRC 01.'!H34*1000,0)</f>
        <v>0</v>
      </c>
      <c r="O18" s="158"/>
      <c r="P18" s="20">
        <f>IF('CIRC 01.'!P34=6,'CIRC 01.'!J34*1000,0)</f>
        <v>0</v>
      </c>
      <c r="Q18" s="158"/>
    </row>
    <row r="19" spans="1:17">
      <c r="A19" s="8" t="str">
        <f>'CIRC 01.'!A35</f>
        <v>N - O</v>
      </c>
      <c r="B19" s="20">
        <f>IF('CIRC 01.'!H35=95,'CIRC 01.'!B35*1000,0)</f>
        <v>0</v>
      </c>
      <c r="C19" s="158"/>
      <c r="D19" s="20">
        <f>IF('CIRC 01.'!H35=70,'CIRC 01.'!B35*1000,0)</f>
        <v>0</v>
      </c>
      <c r="E19" s="158"/>
      <c r="F19" s="20">
        <f>IF('CIRC 01.'!H35=50,'CIRC 01.'!B35*1000,0)</f>
        <v>0</v>
      </c>
      <c r="G19" s="158"/>
      <c r="H19" s="20">
        <f>IF('CIRC 01.'!H35=35,'CIRC 01.'!B35*1000,0)</f>
        <v>0</v>
      </c>
      <c r="I19" s="158"/>
      <c r="J19" s="20">
        <f>IF('CIRC 01.'!J35=25,'CIRC 01.'!D35*1000,0)</f>
        <v>0</v>
      </c>
      <c r="K19" s="158"/>
      <c r="L19" s="20">
        <f>IF('CIRC 01.'!L35=16,'CIRC 01.'!F35*1000,0)</f>
        <v>0</v>
      </c>
      <c r="M19" s="158"/>
      <c r="N19" s="20">
        <f>IF('CIRC 01.'!N35=10,'CIRC 01.'!H35*1000,0)</f>
        <v>0</v>
      </c>
      <c r="O19" s="158"/>
      <c r="P19" s="20">
        <f>IF('CIRC 01.'!P35=6,'CIRC 01.'!J35*1000,0)</f>
        <v>0</v>
      </c>
      <c r="Q19" s="158"/>
    </row>
    <row r="20" spans="1:17">
      <c r="A20" s="8" t="str">
        <f>'CIRC 01.'!A36</f>
        <v>O - P</v>
      </c>
      <c r="B20" s="20">
        <f>IF('CIRC 01.'!H36=95,'CIRC 01.'!B36*1000,0)</f>
        <v>0</v>
      </c>
      <c r="C20" s="158"/>
      <c r="D20" s="20">
        <f>IF('CIRC 01.'!H36=70,'CIRC 01.'!B36*1000,0)</f>
        <v>0</v>
      </c>
      <c r="E20" s="158"/>
      <c r="F20" s="20">
        <f>IF('CIRC 01.'!H36=50,'CIRC 01.'!B36*1000,0)</f>
        <v>0</v>
      </c>
      <c r="G20" s="158"/>
      <c r="H20" s="20">
        <f>IF('CIRC 01.'!H36=35,'CIRC 01.'!B36*1000,0)</f>
        <v>0</v>
      </c>
      <c r="I20" s="158"/>
      <c r="J20" s="20">
        <f>IF('CIRC 01.'!J36=25,'CIRC 01.'!D36*1000,0)</f>
        <v>0</v>
      </c>
      <c r="K20" s="158"/>
      <c r="L20" s="20">
        <f>IF('CIRC 01.'!L36=16,'CIRC 01.'!F36*1000,0)</f>
        <v>0</v>
      </c>
      <c r="M20" s="158"/>
      <c r="N20" s="20">
        <f>IF('CIRC 01.'!N36=10,'CIRC 01.'!H36*1000,0)</f>
        <v>0</v>
      </c>
      <c r="O20" s="158"/>
      <c r="P20" s="20">
        <f>IF('CIRC 01.'!P36=6,'CIRC 01.'!J36*1000,0)</f>
        <v>0</v>
      </c>
      <c r="Q20" s="158"/>
    </row>
    <row r="21" spans="1:17">
      <c r="A21" s="8" t="str">
        <f>'CIRC 01.'!A37</f>
        <v>P - Q</v>
      </c>
      <c r="B21" s="20">
        <f>IF('CIRC 01.'!H37=95,'CIRC 01.'!B37*1000,0)</f>
        <v>0</v>
      </c>
      <c r="C21" s="158"/>
      <c r="D21" s="20">
        <f>IF('CIRC 01.'!H37=70,'CIRC 01.'!B37*1000,0)</f>
        <v>0</v>
      </c>
      <c r="E21" s="158"/>
      <c r="F21" s="20">
        <f>IF('CIRC 01.'!H37=50,'CIRC 01.'!B37*1000,0)</f>
        <v>0</v>
      </c>
      <c r="G21" s="158"/>
      <c r="H21" s="20">
        <f>IF('CIRC 01.'!H37=35,'CIRC 01.'!B37*1000,0)</f>
        <v>0</v>
      </c>
      <c r="I21" s="158"/>
      <c r="J21" s="20">
        <f>IF('CIRC 01.'!J37=25,'CIRC 01.'!D37*1000,0)</f>
        <v>0</v>
      </c>
      <c r="K21" s="158"/>
      <c r="L21" s="20">
        <f>IF('CIRC 01.'!L37=16,'CIRC 01.'!F37*1000,0)</f>
        <v>0</v>
      </c>
      <c r="M21" s="158"/>
      <c r="N21" s="20">
        <f>IF('CIRC 01.'!N37=10,'CIRC 01.'!H37*1000,0)</f>
        <v>0</v>
      </c>
      <c r="O21" s="158"/>
      <c r="P21" s="20">
        <f>IF('CIRC 01.'!P37=6,'CIRC 01.'!J37*1000,0)</f>
        <v>0</v>
      </c>
      <c r="Q21" s="158"/>
    </row>
    <row r="22" spans="1:17">
      <c r="A22" s="8" t="str">
        <f>'CIRC 01.'!A38</f>
        <v>R - R</v>
      </c>
      <c r="B22" s="20">
        <f>IF('CIRC 01.'!H38=95,'CIRC 01.'!B38*1000,0)</f>
        <v>0</v>
      </c>
      <c r="C22" s="158"/>
      <c r="D22" s="20">
        <f>IF('CIRC 01.'!H38=70,'CIRC 01.'!B38*1000,0)</f>
        <v>0</v>
      </c>
      <c r="E22" s="158"/>
      <c r="F22" s="20">
        <f>IF('CIRC 01.'!H38=50,'CIRC 01.'!B38*1000,0)</f>
        <v>0</v>
      </c>
      <c r="G22" s="158"/>
      <c r="H22" s="20">
        <f>IF('CIRC 01.'!H38=35,'CIRC 01.'!B38*1000,0)</f>
        <v>0</v>
      </c>
      <c r="I22" s="158"/>
      <c r="J22" s="20">
        <f>IF('CIRC 01.'!J38=25,'CIRC 01.'!D38*1000,0)</f>
        <v>0</v>
      </c>
      <c r="K22" s="158"/>
      <c r="L22" s="20">
        <f>IF('CIRC 01.'!L38=16,'CIRC 01.'!F38*1000,0)</f>
        <v>0</v>
      </c>
      <c r="M22" s="158"/>
      <c r="N22" s="20">
        <f>IF('CIRC 01.'!N38=10,'CIRC 01.'!H38*1000,0)</f>
        <v>0</v>
      </c>
      <c r="O22" s="158"/>
      <c r="P22" s="20">
        <f>IF('CIRC 01.'!P38=6,'CIRC 01.'!J38*1000,0)</f>
        <v>0</v>
      </c>
      <c r="Q22" s="158"/>
    </row>
    <row r="23" spans="1:17">
      <c r="A23" s="8" t="str">
        <f>'CIRC 01.'!A39</f>
        <v>R - S</v>
      </c>
      <c r="B23" s="20">
        <f>IF('CIRC 01.'!H39=95,'CIRC 01.'!B39*1000,0)</f>
        <v>0</v>
      </c>
      <c r="C23" s="158"/>
      <c r="D23" s="20">
        <f>IF('CIRC 01.'!H39=70,'CIRC 01.'!B39*1000,0)</f>
        <v>0</v>
      </c>
      <c r="E23" s="158"/>
      <c r="F23" s="20">
        <f>IF('CIRC 01.'!H39=50,'CIRC 01.'!B39*1000,0)</f>
        <v>0</v>
      </c>
      <c r="G23" s="158"/>
      <c r="H23" s="20">
        <f>IF('CIRC 01.'!H39=35,'CIRC 01.'!B39*1000,0)</f>
        <v>0</v>
      </c>
      <c r="I23" s="158"/>
      <c r="J23" s="20">
        <f>IF('CIRC 01.'!J39=25,'CIRC 01.'!D39*1000,0)</f>
        <v>0</v>
      </c>
      <c r="K23" s="158"/>
      <c r="L23" s="20">
        <f>IF('CIRC 01.'!L39=16,'CIRC 01.'!F39*1000,0)</f>
        <v>0</v>
      </c>
      <c r="M23" s="158"/>
      <c r="N23" s="20">
        <f>IF('CIRC 01.'!N39=10,'CIRC 01.'!H39*1000,0)</f>
        <v>0</v>
      </c>
      <c r="O23" s="158"/>
      <c r="P23" s="20">
        <f>IF('CIRC 01.'!P39=6,'CIRC 01.'!J39*1000,0)</f>
        <v>0</v>
      </c>
      <c r="Q23" s="158"/>
    </row>
    <row r="24" spans="1:17">
      <c r="A24" s="8" t="str">
        <f>'CIRC 01.'!A40</f>
        <v>S - T</v>
      </c>
      <c r="B24" s="20">
        <f>IF('CIRC 01.'!H40=95,'CIRC 01.'!B40*1000,0)</f>
        <v>0</v>
      </c>
      <c r="C24" s="158"/>
      <c r="D24" s="20">
        <f>IF('CIRC 01.'!H40=70,'CIRC 01.'!B40*1000,0)</f>
        <v>0</v>
      </c>
      <c r="E24" s="158"/>
      <c r="F24" s="20">
        <f>IF('CIRC 01.'!H40=50,'CIRC 01.'!B40*1000,0)</f>
        <v>0</v>
      </c>
      <c r="G24" s="158"/>
      <c r="H24" s="20">
        <f>IF('CIRC 01.'!H40=35,'CIRC 01.'!B40*1000,0)</f>
        <v>0</v>
      </c>
      <c r="I24" s="158"/>
      <c r="J24" s="20">
        <f>IF('CIRC 01.'!J40=25,'CIRC 01.'!D40*1000,0)</f>
        <v>0</v>
      </c>
      <c r="K24" s="158"/>
      <c r="L24" s="20">
        <f>IF('CIRC 01.'!L40=16,'CIRC 01.'!F40*1000,0)</f>
        <v>0</v>
      </c>
      <c r="M24" s="158"/>
      <c r="N24" s="20">
        <f>IF('CIRC 01.'!N40=10,'CIRC 01.'!H40*1000,0)</f>
        <v>0</v>
      </c>
      <c r="O24" s="158"/>
      <c r="P24" s="20">
        <f>IF('CIRC 01.'!P40=6,'CIRC 01.'!J40*1000,0)</f>
        <v>0</v>
      </c>
      <c r="Q24" s="158"/>
    </row>
    <row r="25" spans="1:17">
      <c r="A25" s="8" t="str">
        <f>'CIRC 01.'!A41</f>
        <v>T - U</v>
      </c>
      <c r="B25" s="20">
        <f>IF('CIRC 01.'!H41=95,'CIRC 01.'!B41*1000,0)</f>
        <v>0</v>
      </c>
      <c r="C25" s="158"/>
      <c r="D25" s="20">
        <f>IF('CIRC 01.'!H41=70,'CIRC 01.'!B41*1000,0)</f>
        <v>0</v>
      </c>
      <c r="E25" s="158"/>
      <c r="F25" s="20">
        <f>IF('CIRC 01.'!H41=50,'CIRC 01.'!B41*1000,0)</f>
        <v>0</v>
      </c>
      <c r="G25" s="158"/>
      <c r="H25" s="20">
        <f>IF('CIRC 01.'!H41=35,'CIRC 01.'!B41*1000,0)</f>
        <v>0</v>
      </c>
      <c r="I25" s="158"/>
      <c r="J25" s="20">
        <f>IF('CIRC 01.'!J41=25,'CIRC 01.'!D41*1000,0)</f>
        <v>0</v>
      </c>
      <c r="K25" s="158"/>
      <c r="L25" s="20">
        <f>IF('CIRC 01.'!L41=16,'CIRC 01.'!F41*1000,0)</f>
        <v>0</v>
      </c>
      <c r="M25" s="158"/>
      <c r="N25" s="20">
        <f>IF('CIRC 01.'!N41=10,'CIRC 01.'!H41*1000,0)</f>
        <v>0</v>
      </c>
      <c r="O25" s="158"/>
      <c r="P25" s="20">
        <f>IF('CIRC 01.'!P41=6,'CIRC 01.'!J41*1000,0)</f>
        <v>0</v>
      </c>
      <c r="Q25" s="158"/>
    </row>
    <row r="26" spans="1:17">
      <c r="A26" s="8" t="str">
        <f>'CIRC 01.'!A42</f>
        <v>U - V</v>
      </c>
      <c r="B26" s="20">
        <f>IF('CIRC 01.'!H42=95,'CIRC 01.'!B42*1000,0)</f>
        <v>0</v>
      </c>
      <c r="C26" s="158"/>
      <c r="D26" s="20">
        <f>IF('CIRC 01.'!H42=70,'CIRC 01.'!B42*1000,0)</f>
        <v>0</v>
      </c>
      <c r="E26" s="158"/>
      <c r="F26" s="20">
        <f>IF('CIRC 01.'!H42=50,'CIRC 01.'!B42*1000,0)</f>
        <v>0</v>
      </c>
      <c r="G26" s="158"/>
      <c r="H26" s="20">
        <f>IF('CIRC 01.'!H42=35,'CIRC 01.'!B42*1000,0)</f>
        <v>0</v>
      </c>
      <c r="I26" s="158"/>
      <c r="J26" s="20">
        <f>IF('CIRC 01.'!J42=25,'CIRC 01.'!D42*1000,0)</f>
        <v>0</v>
      </c>
      <c r="K26" s="158"/>
      <c r="L26" s="20">
        <f>IF('CIRC 01.'!L42=16,'CIRC 01.'!F42*1000,0)</f>
        <v>0</v>
      </c>
      <c r="M26" s="158"/>
      <c r="N26" s="20">
        <f>IF('CIRC 01.'!N42=10,'CIRC 01.'!H42*1000,0)</f>
        <v>0</v>
      </c>
      <c r="O26" s="158"/>
      <c r="P26" s="20">
        <f>IF('CIRC 01.'!P42=6,'CIRC 01.'!J42*1000,0)</f>
        <v>0</v>
      </c>
      <c r="Q26" s="158"/>
    </row>
    <row r="27" spans="1:17">
      <c r="A27" s="8" t="str">
        <f>'CIRC 01.'!A43</f>
        <v>V - W</v>
      </c>
      <c r="B27" s="20">
        <f>IF('CIRC 01.'!H43=95,'CIRC 01.'!B43*1000,0)</f>
        <v>0</v>
      </c>
      <c r="C27" s="158"/>
      <c r="D27" s="20">
        <f>IF('CIRC 01.'!H43=70,'CIRC 01.'!B43*1000,0)</f>
        <v>0</v>
      </c>
      <c r="E27" s="158"/>
      <c r="F27" s="20">
        <f>IF('CIRC 01.'!H43=50,'CIRC 01.'!B43*1000,0)</f>
        <v>0</v>
      </c>
      <c r="G27" s="158"/>
      <c r="H27" s="20">
        <f>IF('CIRC 01.'!H43=35,'CIRC 01.'!B43*1000,0)</f>
        <v>0</v>
      </c>
      <c r="I27" s="158"/>
      <c r="J27" s="20">
        <f>IF('CIRC 01.'!J43=25,'CIRC 01.'!D43*1000,0)</f>
        <v>0</v>
      </c>
      <c r="K27" s="158"/>
      <c r="L27" s="20">
        <f>IF('CIRC 01.'!L43=16,'CIRC 01.'!F43*1000,0)</f>
        <v>0</v>
      </c>
      <c r="M27" s="158"/>
      <c r="N27" s="20">
        <f>IF('CIRC 01.'!N43=10,'CIRC 01.'!H43*1000,0)</f>
        <v>0</v>
      </c>
      <c r="O27" s="158"/>
      <c r="P27" s="20">
        <f>IF('CIRC 01.'!P43=6,'CIRC 01.'!J43*1000,0)</f>
        <v>0</v>
      </c>
      <c r="Q27" s="158"/>
    </row>
    <row r="28" spans="1:17">
      <c r="A28" s="8">
        <f>'CIRC 01.'!A44</f>
        <v>0</v>
      </c>
      <c r="B28" s="20">
        <f>IF('CIRC 01.'!H44=95,'CIRC 01.'!B44*1000,0)</f>
        <v>0</v>
      </c>
      <c r="C28" s="158"/>
      <c r="D28" s="20">
        <f>IF('CIRC 01.'!H44=70,'CIRC 01.'!B44*1000,0)</f>
        <v>0</v>
      </c>
      <c r="E28" s="158"/>
      <c r="F28" s="20">
        <f>IF('CIRC 01.'!H44=50,'CIRC 01.'!B44*1000,0)</f>
        <v>0</v>
      </c>
      <c r="G28" s="158"/>
      <c r="H28" s="20">
        <f>IF('CIRC 01.'!H44=35,'CIRC 01.'!B44*1000,0)</f>
        <v>0</v>
      </c>
      <c r="I28" s="158"/>
      <c r="J28" s="20">
        <f>IF('CIRC 01.'!J44=25,'CIRC 01.'!D44*1000,0)</f>
        <v>0</v>
      </c>
      <c r="K28" s="158"/>
      <c r="L28" s="20">
        <f>IF('CIRC 01.'!L44=16,'CIRC 01.'!F44*1000,0)</f>
        <v>0</v>
      </c>
      <c r="M28" s="158"/>
      <c r="N28" s="20">
        <f>IF('CIRC 01.'!N44=10,'CIRC 01.'!H44*1000,0)</f>
        <v>0</v>
      </c>
      <c r="O28" s="158"/>
      <c r="P28" s="20">
        <f>IF('CIRC 01.'!P44=6,'CIRC 01.'!J44*1000,0)</f>
        <v>0</v>
      </c>
      <c r="Q28" s="158"/>
    </row>
    <row r="29" spans="1:17">
      <c r="A29" s="8" t="str">
        <f>'CIRC 01.'!A45</f>
        <v>DEMANDA PROVÁVEL</v>
      </c>
      <c r="B29" s="20">
        <f>IF('CIRC 01.'!H45=95,'CIRC 01.'!B45*1000,0)</f>
        <v>0</v>
      </c>
      <c r="C29" s="158"/>
      <c r="D29" s="20">
        <f>IF('CIRC 01.'!H45=70,'CIRC 01.'!B45*1000,0)</f>
        <v>0</v>
      </c>
      <c r="E29" s="158"/>
      <c r="F29" s="20">
        <f>IF('CIRC 01.'!H45=50,'CIRC 01.'!B45*1000,0)</f>
        <v>0</v>
      </c>
      <c r="G29" s="158"/>
      <c r="H29" s="20">
        <f>IF('CIRC 01.'!H45=35,'CIRC 01.'!B45*1000,0)</f>
        <v>0</v>
      </c>
      <c r="I29" s="158"/>
      <c r="J29" s="20">
        <f>IF('CIRC 01.'!J45=25,'CIRC 01.'!D45*1000,0)</f>
        <v>0</v>
      </c>
      <c r="K29" s="158"/>
      <c r="L29" s="20">
        <f>IF('CIRC 01.'!L45=16,'CIRC 01.'!F45*1000,0)</f>
        <v>0</v>
      </c>
      <c r="M29" s="158"/>
      <c r="N29" s="20">
        <f>IF('CIRC 01.'!N45=10,'CIRC 01.'!H45*1000,0)</f>
        <v>0</v>
      </c>
      <c r="O29" s="158"/>
      <c r="P29" s="20">
        <f>IF('CIRC 01.'!P45=6,'CIRC 01.'!J45*1000,0)</f>
        <v>0</v>
      </c>
      <c r="Q29" s="158"/>
    </row>
    <row r="30" spans="1:17">
      <c r="A30" s="8" t="str">
        <f>'CIRC 01.'!A46</f>
        <v>PREPARADO POR  _______________________ VISTO _______________    DATA ______/______/_______________</v>
      </c>
      <c r="B30" s="20">
        <f>IF('CIRC 01.'!H46=95,'CIRC 01.'!B46*1000,0)</f>
        <v>0</v>
      </c>
      <c r="C30" s="158"/>
      <c r="D30" s="20">
        <f>IF('CIRC 01.'!H46=70,'CIRC 01.'!B46*1000,0)</f>
        <v>0</v>
      </c>
      <c r="E30" s="158"/>
      <c r="F30" s="20">
        <f>IF('CIRC 01.'!H46=50,'CIRC 01.'!B46*1000,0)</f>
        <v>0</v>
      </c>
      <c r="G30" s="158"/>
      <c r="H30" s="20">
        <f>IF('CIRC 01.'!H46=35,'CIRC 01.'!B46*1000,0)</f>
        <v>0</v>
      </c>
      <c r="I30" s="158"/>
      <c r="J30" s="20">
        <f>IF('CIRC 01.'!J46=25,'CIRC 01.'!D46*1000,0)</f>
        <v>0</v>
      </c>
      <c r="K30" s="158"/>
      <c r="L30" s="20">
        <f>IF('CIRC 01.'!L46=16,'CIRC 01.'!F46*1000,0)</f>
        <v>0</v>
      </c>
      <c r="M30" s="158"/>
      <c r="N30" s="20">
        <f>IF('CIRC 01.'!N46=10,'CIRC 01.'!H46*1000,0)</f>
        <v>0</v>
      </c>
      <c r="O30" s="158"/>
      <c r="P30" s="20">
        <f>IF('CIRC 01.'!P46=6,'CIRC 01.'!J46*1000,0)</f>
        <v>0</v>
      </c>
      <c r="Q30" s="158"/>
    </row>
    <row r="31" spans="1:17">
      <c r="A31" s="8">
        <f>'CIRC 01.'!A47</f>
        <v>0</v>
      </c>
      <c r="B31" s="20">
        <f>IF('CIRC 01.'!H47=95,'CIRC 01.'!B47*1000,0)</f>
        <v>0</v>
      </c>
      <c r="C31" s="158"/>
      <c r="D31" s="20">
        <f>IF('CIRC 01.'!H47=70,'CIRC 01.'!B47*1000,0)</f>
        <v>0</v>
      </c>
      <c r="E31" s="158"/>
      <c r="F31" s="20">
        <f>IF('CIRC 01.'!H47=50,'CIRC 01.'!B47*1000,0)</f>
        <v>0</v>
      </c>
      <c r="G31" s="158"/>
      <c r="H31" s="20">
        <f>IF('CIRC 01.'!H47=35,'CIRC 01.'!B47*1000,0)</f>
        <v>0</v>
      </c>
      <c r="I31" s="158"/>
      <c r="J31" s="20">
        <f>IF('CIRC 01.'!J47=25,'CIRC 01.'!D47*1000,0)</f>
        <v>0</v>
      </c>
      <c r="K31" s="158"/>
      <c r="L31" s="20">
        <f>IF('CIRC 01.'!L47=16,'CIRC 01.'!F47*1000,0)</f>
        <v>0</v>
      </c>
      <c r="M31" s="158"/>
      <c r="N31" s="20">
        <f>IF('CIRC 01.'!N47=10,'CIRC 01.'!H47*1000,0)</f>
        <v>0</v>
      </c>
      <c r="O31" s="158"/>
      <c r="P31" s="20">
        <f>IF('CIRC 01.'!P47=6,'CIRC 01.'!J47*1000,0)</f>
        <v>0</v>
      </c>
      <c r="Q31" s="158"/>
    </row>
    <row r="32" spans="1:17">
      <c r="A32" s="8">
        <f>'CIRC 01.'!A48</f>
        <v>0</v>
      </c>
      <c r="B32" s="20">
        <f>IF('CIRC 01.'!H48=95,'CIRC 01.'!B48*1000,0)</f>
        <v>0</v>
      </c>
      <c r="C32" s="158"/>
      <c r="D32" s="20">
        <f>IF('CIRC 01.'!H48=70,'CIRC 01.'!B48*1000,0)</f>
        <v>0</v>
      </c>
      <c r="E32" s="158"/>
      <c r="F32" s="20">
        <f>IF('CIRC 01.'!H48=50,'CIRC 01.'!B48*1000,0)</f>
        <v>0</v>
      </c>
      <c r="G32" s="158"/>
      <c r="H32" s="20">
        <f>IF('CIRC 01.'!H48=35,'CIRC 01.'!B48*1000,0)</f>
        <v>0</v>
      </c>
      <c r="I32" s="158"/>
      <c r="J32" s="20">
        <f>IF('CIRC 01.'!J48=25,'CIRC 01.'!D48*1000,0)</f>
        <v>0</v>
      </c>
      <c r="K32" s="158"/>
      <c r="L32" s="20">
        <f>IF('CIRC 01.'!L48=16,'CIRC 01.'!F48*1000,0)</f>
        <v>0</v>
      </c>
      <c r="M32" s="158"/>
      <c r="N32" s="20">
        <f>IF('CIRC 01.'!N48=10,'CIRC 01.'!H48*1000,0)</f>
        <v>0</v>
      </c>
      <c r="O32" s="158"/>
      <c r="P32" s="20">
        <f>IF('CIRC 01.'!P48=6,'CIRC 01.'!J48*1000,0)</f>
        <v>0</v>
      </c>
      <c r="Q32" s="158"/>
    </row>
    <row r="33" spans="1:17">
      <c r="A33" s="8">
        <f>'CIRC 01.'!A49</f>
        <v>0</v>
      </c>
      <c r="B33" s="20">
        <f>IF('CIRC 01.'!H49=95,'CIRC 01.'!B49*1000,0)</f>
        <v>0</v>
      </c>
      <c r="C33" s="158"/>
      <c r="D33" s="20">
        <f>IF('CIRC 01.'!H49=70,'CIRC 01.'!B49*1000,0)</f>
        <v>0</v>
      </c>
      <c r="E33" s="158"/>
      <c r="F33" s="20">
        <f>IF('CIRC 01.'!H49=50,'CIRC 01.'!B49*1000,0)</f>
        <v>0</v>
      </c>
      <c r="G33" s="158"/>
      <c r="H33" s="20">
        <f>IF('CIRC 01.'!H49=35,'CIRC 01.'!B49*1000,0)</f>
        <v>0</v>
      </c>
      <c r="I33" s="158"/>
      <c r="J33" s="20">
        <f>IF('CIRC 01.'!J49=25,'CIRC 01.'!D49*1000,0)</f>
        <v>0</v>
      </c>
      <c r="K33" s="158"/>
      <c r="L33" s="20">
        <f>IF('CIRC 01.'!L49=16,'CIRC 01.'!F49*1000,0)</f>
        <v>0</v>
      </c>
      <c r="M33" s="158"/>
      <c r="N33" s="20">
        <f>IF('CIRC 01.'!N49=10,'CIRC 01.'!H49*1000,0)</f>
        <v>0</v>
      </c>
      <c r="O33" s="158"/>
      <c r="P33" s="20">
        <f>IF('CIRC 01.'!P49=6,'CIRC 01.'!J49*1000,0)</f>
        <v>0</v>
      </c>
      <c r="Q33" s="158"/>
    </row>
    <row r="34" spans="1:17">
      <c r="A34" s="8">
        <f>'CIRC 01.'!A50</f>
        <v>0</v>
      </c>
      <c r="B34" s="20">
        <f>IF('CIRC 01.'!H50=95,'CIRC 01.'!B50*1000,0)</f>
        <v>0</v>
      </c>
      <c r="C34" s="158"/>
      <c r="D34" s="20">
        <f>IF('CIRC 01.'!H50=70,'CIRC 01.'!B50*1000,0)</f>
        <v>0</v>
      </c>
      <c r="E34" s="158"/>
      <c r="F34" s="20">
        <f>IF('CIRC 01.'!H50=50,'CIRC 01.'!B50*1000,0)</f>
        <v>0</v>
      </c>
      <c r="G34" s="158"/>
      <c r="H34" s="20">
        <f>IF('CIRC 01.'!H50=35,'CIRC 01.'!B50*1000,0)</f>
        <v>0</v>
      </c>
      <c r="I34" s="158"/>
      <c r="J34" s="20">
        <f>IF('CIRC 01.'!J50=25,'CIRC 01.'!D50*1000,0)</f>
        <v>0</v>
      </c>
      <c r="K34" s="158"/>
      <c r="L34" s="20">
        <f>IF('CIRC 01.'!L50=16,'CIRC 01.'!F50*1000,0)</f>
        <v>0</v>
      </c>
      <c r="M34" s="158"/>
      <c r="N34" s="20">
        <f>IF('CIRC 01.'!N50=10,'CIRC 01.'!H50*1000,0)</f>
        <v>0</v>
      </c>
      <c r="O34" s="158"/>
      <c r="P34" s="20">
        <f>IF('CIRC 01.'!P50=6,'CIRC 01.'!J50*1000,0)</f>
        <v>0</v>
      </c>
      <c r="Q34" s="158"/>
    </row>
    <row r="35" spans="1:17">
      <c r="A35" s="8">
        <f>'CIRC 01.'!A51</f>
        <v>0</v>
      </c>
      <c r="B35" s="20">
        <f>IF('CIRC 01.'!H51=95,'CIRC 01.'!B51*1000,0)</f>
        <v>0</v>
      </c>
      <c r="C35" s="158"/>
      <c r="D35" s="20">
        <f>IF('CIRC 01.'!H51=70,'CIRC 01.'!B51*1000,0)</f>
        <v>0</v>
      </c>
      <c r="E35" s="158"/>
      <c r="F35" s="20">
        <f>IF('CIRC 01.'!H51=50,'CIRC 01.'!B51*1000,0)</f>
        <v>0</v>
      </c>
      <c r="G35" s="158"/>
      <c r="H35" s="20">
        <f>IF('CIRC 01.'!H51=35,'CIRC 01.'!B51*1000,0)</f>
        <v>0</v>
      </c>
      <c r="I35" s="158"/>
      <c r="J35" s="20">
        <f>IF('CIRC 01.'!J51=25,'CIRC 01.'!D51*1000,0)</f>
        <v>0</v>
      </c>
      <c r="K35" s="158"/>
      <c r="L35" s="20">
        <f>IF('CIRC 01.'!L51=16,'CIRC 01.'!F51*1000,0)</f>
        <v>0</v>
      </c>
      <c r="M35" s="158"/>
      <c r="N35" s="20">
        <f>IF('CIRC 01.'!N51=10,'CIRC 01.'!H51*1000,0)</f>
        <v>0</v>
      </c>
      <c r="O35" s="158"/>
      <c r="P35" s="20">
        <f>IF('CIRC 01.'!P51=6,'CIRC 01.'!J51*1000,0)</f>
        <v>0</v>
      </c>
      <c r="Q35" s="158"/>
    </row>
    <row r="36" spans="1:17">
      <c r="A36" s="8">
        <f>'CIRC 01.'!A52</f>
        <v>0</v>
      </c>
      <c r="B36" s="20">
        <f>IF('CIRC 01.'!H52=95,'CIRC 01.'!B52*1000,0)</f>
        <v>0</v>
      </c>
      <c r="C36" s="158"/>
      <c r="D36" s="20">
        <f>IF('CIRC 01.'!H52=70,'CIRC 01.'!B52*1000,0)</f>
        <v>0</v>
      </c>
      <c r="E36" s="158"/>
      <c r="F36" s="20">
        <f>IF('CIRC 01.'!H52=50,'CIRC 01.'!B52*1000,0)</f>
        <v>0</v>
      </c>
      <c r="G36" s="158"/>
      <c r="H36" s="20">
        <f>IF('CIRC 01.'!H52=35,'CIRC 01.'!B52*1000,0)</f>
        <v>0</v>
      </c>
      <c r="I36" s="158"/>
      <c r="J36" s="20">
        <f>IF('CIRC 01.'!J52=25,'CIRC 01.'!D52*1000,0)</f>
        <v>0</v>
      </c>
      <c r="K36" s="158"/>
      <c r="L36" s="20">
        <f>IF('CIRC 01.'!L52=16,'CIRC 01.'!F52*1000,0)</f>
        <v>0</v>
      </c>
      <c r="M36" s="158"/>
      <c r="N36" s="20">
        <f>IF('CIRC 01.'!N52=10,'CIRC 01.'!H52*1000,0)</f>
        <v>0</v>
      </c>
      <c r="O36" s="158"/>
      <c r="P36" s="20">
        <f>IF('CIRC 01.'!P52=6,'CIRC 01.'!J52*1000,0)</f>
        <v>0</v>
      </c>
      <c r="Q36" s="158"/>
    </row>
    <row r="37" spans="1:17">
      <c r="A37" s="8">
        <f>'CIRC 01.'!A53</f>
        <v>0</v>
      </c>
      <c r="B37" s="20">
        <f>IF('CIRC 01.'!H53=95,'CIRC 01.'!B53*1000,0)</f>
        <v>0</v>
      </c>
      <c r="C37" s="158"/>
      <c r="D37" s="20">
        <f>IF('CIRC 01.'!H53=70,'CIRC 01.'!B53*1000,0)</f>
        <v>0</v>
      </c>
      <c r="E37" s="158"/>
      <c r="F37" s="20">
        <f>IF('CIRC 01.'!H53=50,'CIRC 01.'!B53*1000,0)</f>
        <v>0</v>
      </c>
      <c r="G37" s="158"/>
      <c r="H37" s="20">
        <f>IF('CIRC 01.'!H53=35,'CIRC 01.'!B53*1000,0)</f>
        <v>0</v>
      </c>
      <c r="I37" s="158"/>
      <c r="J37" s="20">
        <f>IF('CIRC 01.'!J53=25,'CIRC 01.'!D53*1000,0)</f>
        <v>0</v>
      </c>
      <c r="K37" s="158"/>
      <c r="L37" s="20">
        <f>IF('CIRC 01.'!L53=16,'CIRC 01.'!F53*1000,0)</f>
        <v>0</v>
      </c>
      <c r="M37" s="158"/>
      <c r="N37" s="20">
        <f>IF('CIRC 01.'!N53=10,'CIRC 01.'!H53*1000,0)</f>
        <v>0</v>
      </c>
      <c r="O37" s="158"/>
      <c r="P37" s="20">
        <f>IF('CIRC 01.'!P53=6,'CIRC 01.'!J53*1000,0)</f>
        <v>0</v>
      </c>
      <c r="Q37" s="158"/>
    </row>
    <row r="38" spans="1:17">
      <c r="A38" s="8">
        <f>'CIRC 01.'!A54</f>
        <v>0</v>
      </c>
      <c r="B38" s="20">
        <f>IF('CIRC 01.'!H54=95,'CIRC 01.'!B54*1000,0)</f>
        <v>0</v>
      </c>
      <c r="C38" s="158"/>
      <c r="D38" s="20">
        <f>IF('CIRC 01.'!H54=70,'CIRC 01.'!B54*1000,0)</f>
        <v>0</v>
      </c>
      <c r="E38" s="158"/>
      <c r="F38" s="20">
        <f>IF('CIRC 01.'!H54=50,'CIRC 01.'!B54*1000,0)</f>
        <v>0</v>
      </c>
      <c r="G38" s="158"/>
      <c r="H38" s="20">
        <f>IF('CIRC 01.'!H54=35,'CIRC 01.'!B54*1000,0)</f>
        <v>0</v>
      </c>
      <c r="I38" s="158"/>
      <c r="J38" s="20">
        <f>IF('CIRC 01.'!J54=25,'CIRC 01.'!D54*1000,0)</f>
        <v>0</v>
      </c>
      <c r="K38" s="158"/>
      <c r="L38" s="20">
        <f>IF('CIRC 01.'!L54=16,'CIRC 01.'!F54*1000,0)</f>
        <v>0</v>
      </c>
      <c r="M38" s="158"/>
      <c r="N38" s="20">
        <f>IF('CIRC 01.'!N54=10,'CIRC 01.'!H54*1000,0)</f>
        <v>0</v>
      </c>
      <c r="O38" s="158"/>
      <c r="P38" s="20">
        <f>IF('CIRC 01.'!P54=6,'CIRC 01.'!J54*1000,0)</f>
        <v>0</v>
      </c>
      <c r="Q38" s="158"/>
    </row>
    <row r="39" spans="1:17">
      <c r="A39" s="8">
        <f>'CIRC 01.'!A55</f>
        <v>0</v>
      </c>
      <c r="B39" s="20">
        <f>IF('CIRC 01.'!H55=95,'CIRC 01.'!B55*1000,0)</f>
        <v>0</v>
      </c>
      <c r="C39" s="158"/>
      <c r="D39" s="20">
        <f>IF('CIRC 01.'!H55=70,'CIRC 01.'!B55*1000,0)</f>
        <v>0</v>
      </c>
      <c r="E39" s="158"/>
      <c r="F39" s="20">
        <f>IF('CIRC 01.'!H55=50,'CIRC 01.'!B55*1000,0)</f>
        <v>0</v>
      </c>
      <c r="G39" s="158"/>
      <c r="H39" s="20">
        <f>IF('CIRC 01.'!H55=35,'CIRC 01.'!B55*1000,0)</f>
        <v>0</v>
      </c>
      <c r="I39" s="158"/>
      <c r="J39" s="20">
        <f>IF('CIRC 01.'!J55=25,'CIRC 01.'!D55*1000,0)</f>
        <v>0</v>
      </c>
      <c r="K39" s="158"/>
      <c r="L39" s="20">
        <f>IF('CIRC 01.'!L55=16,'CIRC 01.'!F55*1000,0)</f>
        <v>0</v>
      </c>
      <c r="M39" s="158"/>
      <c r="N39" s="20">
        <f>IF('CIRC 01.'!N55=10,'CIRC 01.'!H55*1000,0)</f>
        <v>0</v>
      </c>
      <c r="O39" s="158"/>
      <c r="P39" s="20">
        <f>IF('CIRC 01.'!P55=6,'CIRC 01.'!J55*1000,0)</f>
        <v>0</v>
      </c>
      <c r="Q39" s="158"/>
    </row>
    <row r="40" spans="1:17">
      <c r="A40" s="8">
        <f>'CIRC 01.'!A56</f>
        <v>0</v>
      </c>
      <c r="B40" s="20">
        <f>IF('CIRC 01.'!H56=95,'CIRC 01.'!B56*1000,0)</f>
        <v>0</v>
      </c>
      <c r="C40" s="158"/>
      <c r="D40" s="20">
        <f>IF('CIRC 01.'!H56=70,'CIRC 01.'!B56*1000,0)</f>
        <v>0</v>
      </c>
      <c r="E40" s="158"/>
      <c r="F40" s="20">
        <f>IF('CIRC 01.'!H56=50,'CIRC 01.'!B56*1000,0)</f>
        <v>0</v>
      </c>
      <c r="G40" s="158"/>
      <c r="H40" s="20">
        <f>IF('CIRC 01.'!H56=35,'CIRC 01.'!B56*1000,0)</f>
        <v>0</v>
      </c>
      <c r="I40" s="158"/>
      <c r="J40" s="20">
        <f>IF('CIRC 01.'!J56=25,'CIRC 01.'!D56*1000,0)</f>
        <v>0</v>
      </c>
      <c r="K40" s="158"/>
      <c r="L40" s="20">
        <f>IF('CIRC 01.'!L56=16,'CIRC 01.'!F56*1000,0)</f>
        <v>0</v>
      </c>
      <c r="M40" s="158"/>
      <c r="N40" s="20">
        <f>IF('CIRC 01.'!N56=10,'CIRC 01.'!H56*1000,0)</f>
        <v>0</v>
      </c>
      <c r="O40" s="158"/>
      <c r="P40" s="20">
        <f>IF('CIRC 01.'!P56=6,'CIRC 01.'!J56*1000,0)</f>
        <v>0</v>
      </c>
      <c r="Q40" s="158"/>
    </row>
    <row r="41" spans="1:17">
      <c r="A41" s="8">
        <f>'CIRC 01.'!A57</f>
        <v>0</v>
      </c>
      <c r="B41" s="20">
        <f>IF('CIRC 01.'!H57=95,'CIRC 01.'!B57*1000,0)</f>
        <v>0</v>
      </c>
      <c r="C41" s="158"/>
      <c r="D41" s="20">
        <f>IF('CIRC 01.'!H57=70,'CIRC 01.'!B57*1000,0)</f>
        <v>0</v>
      </c>
      <c r="E41" s="158"/>
      <c r="F41" s="20">
        <f>IF('CIRC 01.'!H57=50,'CIRC 01.'!B57*1000,0)</f>
        <v>0</v>
      </c>
      <c r="G41" s="158"/>
      <c r="H41" s="20">
        <f>IF('CIRC 01.'!H57=35,'CIRC 01.'!B57*1000,0)</f>
        <v>0</v>
      </c>
      <c r="I41" s="158"/>
      <c r="J41" s="20">
        <f>IF('CIRC 01.'!J57=25,'CIRC 01.'!D57*1000,0)</f>
        <v>0</v>
      </c>
      <c r="K41" s="158"/>
      <c r="L41" s="20">
        <f>IF('CIRC 01.'!L57=16,'CIRC 01.'!F57*1000,0)</f>
        <v>0</v>
      </c>
      <c r="M41" s="158"/>
      <c r="N41" s="20">
        <f>IF('CIRC 01.'!N57=10,'CIRC 01.'!H57*1000,0)</f>
        <v>0</v>
      </c>
      <c r="O41" s="158"/>
      <c r="P41" s="20">
        <f>IF('CIRC 01.'!P57=6,'CIRC 01.'!J57*1000,0)</f>
        <v>0</v>
      </c>
      <c r="Q41" s="158"/>
    </row>
    <row r="42" spans="1:17">
      <c r="A42" s="8">
        <f>'CIRC 01.'!A58</f>
        <v>0</v>
      </c>
      <c r="B42" s="20">
        <f>IF('CIRC 01.'!H58=95,'CIRC 01.'!B58*1000,0)</f>
        <v>0</v>
      </c>
      <c r="C42" s="158"/>
      <c r="D42" s="20">
        <f>IF('CIRC 01.'!H58=70,'CIRC 01.'!B58*1000,0)</f>
        <v>0</v>
      </c>
      <c r="E42" s="158"/>
      <c r="F42" s="20">
        <f>IF('CIRC 01.'!H58=50,'CIRC 01.'!B58*1000,0)</f>
        <v>0</v>
      </c>
      <c r="G42" s="158"/>
      <c r="H42" s="20">
        <f>IF('CIRC 01.'!H58=35,'CIRC 01.'!B58*1000,0)</f>
        <v>0</v>
      </c>
      <c r="I42" s="158"/>
      <c r="J42" s="20">
        <f>IF('CIRC 01.'!J58=25,'CIRC 01.'!D58*1000,0)</f>
        <v>0</v>
      </c>
      <c r="K42" s="158"/>
      <c r="L42" s="20">
        <f>IF('CIRC 01.'!L58=16,'CIRC 01.'!F58*1000,0)</f>
        <v>0</v>
      </c>
      <c r="M42" s="158"/>
      <c r="N42" s="20">
        <f>IF('CIRC 01.'!N58=10,'CIRC 01.'!H58*1000,0)</f>
        <v>0</v>
      </c>
      <c r="O42" s="158"/>
      <c r="P42" s="20">
        <f>IF('CIRC 01.'!P58=6,'CIRC 01.'!J58*1000,0)</f>
        <v>0</v>
      </c>
      <c r="Q42" s="158"/>
    </row>
    <row r="43" spans="1:17">
      <c r="A43" s="8">
        <f>'CIRC 01.'!A59</f>
        <v>0</v>
      </c>
      <c r="B43" s="20">
        <f>IF('CIRC 01.'!H59=95,'CIRC 01.'!B59*1000,0)</f>
        <v>0</v>
      </c>
      <c r="C43" s="158"/>
      <c r="D43" s="20">
        <f>IF('CIRC 01.'!H59=70,'CIRC 01.'!B59*1000,0)</f>
        <v>0</v>
      </c>
      <c r="E43" s="158"/>
      <c r="F43" s="20">
        <f>IF('CIRC 01.'!H59=50,'CIRC 01.'!B59*1000,0)</f>
        <v>0</v>
      </c>
      <c r="G43" s="158"/>
      <c r="H43" s="20">
        <f>IF('CIRC 01.'!H59=35,'CIRC 01.'!B59*1000,0)</f>
        <v>0</v>
      </c>
      <c r="I43" s="158"/>
      <c r="J43" s="20">
        <f>IF('CIRC 01.'!J59=25,'CIRC 01.'!D59*1000,0)</f>
        <v>0</v>
      </c>
      <c r="K43" s="158"/>
      <c r="L43" s="20">
        <f>IF('CIRC 01.'!L59=16,'CIRC 01.'!F59*1000,0)</f>
        <v>0</v>
      </c>
      <c r="M43" s="158"/>
      <c r="N43" s="20">
        <f>IF('CIRC 01.'!N59=10,'CIRC 01.'!H59*1000,0)</f>
        <v>0</v>
      </c>
      <c r="O43" s="158"/>
      <c r="P43" s="20">
        <f>IF('CIRC 01.'!P59=6,'CIRC 01.'!J59*1000,0)</f>
        <v>0</v>
      </c>
      <c r="Q43" s="158"/>
    </row>
    <row r="44" spans="1:17">
      <c r="A44" s="8">
        <f>'CIRC 01.'!A60</f>
        <v>0</v>
      </c>
      <c r="B44" s="20">
        <f>IF('CIRC 01.'!H60=95,'CIRC 01.'!B60*1000,0)</f>
        <v>0</v>
      </c>
      <c r="C44" s="158"/>
      <c r="D44" s="20">
        <f>IF('CIRC 01.'!H60=70,'CIRC 01.'!B60*1000,0)</f>
        <v>0</v>
      </c>
      <c r="E44" s="158"/>
      <c r="F44" s="20">
        <f>IF('CIRC 01.'!H60=50,'CIRC 01.'!B60*1000,0)</f>
        <v>0</v>
      </c>
      <c r="G44" s="158"/>
      <c r="H44" s="20">
        <f>IF('CIRC 01.'!H60=35,'CIRC 01.'!B60*1000,0)</f>
        <v>0</v>
      </c>
      <c r="I44" s="158"/>
      <c r="J44" s="20">
        <f>IF('CIRC 01.'!J60=25,'CIRC 01.'!D60*1000,0)</f>
        <v>0</v>
      </c>
      <c r="K44" s="158"/>
      <c r="L44" s="20">
        <f>IF('CIRC 01.'!L60=16,'CIRC 01.'!F60*1000,0)</f>
        <v>0</v>
      </c>
      <c r="M44" s="158"/>
      <c r="N44" s="20">
        <f>IF('CIRC 01.'!N60=10,'CIRC 01.'!H60*1000,0)</f>
        <v>0</v>
      </c>
      <c r="O44" s="158"/>
      <c r="P44" s="20">
        <f>IF('CIRC 01.'!P60=6,'CIRC 01.'!J60*1000,0)</f>
        <v>0</v>
      </c>
      <c r="Q44" s="158"/>
    </row>
    <row r="45" spans="1:17">
      <c r="A45" s="8" t="e">
        <f>'CIRC 01.'!#REF!</f>
        <v>#REF!</v>
      </c>
      <c r="B45" s="20">
        <f>IF('CIRC 01.'!H61=95,'CIRC 01.'!B61*1000,0)</f>
        <v>0</v>
      </c>
      <c r="C45" s="158"/>
      <c r="D45" s="20">
        <f>IF('CIRC 01.'!H61=70,'CIRC 01.'!B61*1000,0)</f>
        <v>0</v>
      </c>
      <c r="E45" s="158"/>
      <c r="F45" s="20">
        <f>IF('CIRC 01.'!H61=50,'CIRC 01.'!B61*1000,0)</f>
        <v>0</v>
      </c>
      <c r="G45" s="158"/>
      <c r="H45" s="20">
        <f>IF('CIRC 01.'!H61=35,'CIRC 01.'!B61*1000,0)</f>
        <v>0</v>
      </c>
      <c r="I45" s="158"/>
      <c r="J45" s="20">
        <f>IF('CIRC 01.'!J61=25,'CIRC 01.'!D61*1000,0)</f>
        <v>0</v>
      </c>
      <c r="K45" s="158"/>
      <c r="L45" s="20">
        <f>IF('CIRC 01.'!L61=16,'CIRC 01.'!F61*1000,0)</f>
        <v>0</v>
      </c>
      <c r="M45" s="158"/>
      <c r="N45" s="20">
        <f>IF('CIRC 01.'!N61=10,'CIRC 01.'!H61*1000,0)</f>
        <v>0</v>
      </c>
      <c r="O45" s="158"/>
      <c r="P45" s="20">
        <f>IF('CIRC 01.'!P61=6,'CIRC 01.'!J61*1000,0)</f>
        <v>0</v>
      </c>
      <c r="Q45" s="158"/>
    </row>
    <row r="46" spans="1:17">
      <c r="A46" s="8" t="e">
        <f>'CIRC 01.'!#REF!</f>
        <v>#REF!</v>
      </c>
      <c r="B46" s="20">
        <f>IF('CIRC 01.'!H62=95,'CIRC 01.'!B62*1000,0)</f>
        <v>0</v>
      </c>
      <c r="C46" s="158"/>
      <c r="D46" s="20">
        <f>IF('CIRC 01.'!H62=70,'CIRC 01.'!B62*1000,0)</f>
        <v>0</v>
      </c>
      <c r="E46" s="158"/>
      <c r="F46" s="20">
        <f>IF('CIRC 01.'!H62=50,'CIRC 01.'!B62*1000,0)</f>
        <v>0</v>
      </c>
      <c r="G46" s="158"/>
      <c r="H46" s="20">
        <f>IF('CIRC 01.'!H62=35,'CIRC 01.'!B62*1000,0)</f>
        <v>0</v>
      </c>
      <c r="I46" s="158"/>
      <c r="J46" s="20">
        <f>IF('CIRC 01.'!J62=25,'CIRC 01.'!D62*1000,0)</f>
        <v>0</v>
      </c>
      <c r="K46" s="158"/>
      <c r="L46" s="20">
        <f>IF('CIRC 01.'!L62=16,'CIRC 01.'!F62*1000,0)</f>
        <v>0</v>
      </c>
      <c r="M46" s="158"/>
      <c r="N46" s="20">
        <f>IF('CIRC 01.'!N62=10,'CIRC 01.'!H62*1000,0)</f>
        <v>0</v>
      </c>
      <c r="O46" s="158"/>
      <c r="P46" s="20">
        <f>IF('CIRC 01.'!P62=6,'CIRC 01.'!J62*1000,0)</f>
        <v>0</v>
      </c>
      <c r="Q46" s="158"/>
    </row>
    <row r="47" spans="1:17">
      <c r="A47" s="8" t="e">
        <f>'CIRC 01.'!#REF!</f>
        <v>#REF!</v>
      </c>
      <c r="B47" s="20">
        <f>IF('CIRC 01.'!H63=95,'CIRC 01.'!B63*1000,0)</f>
        <v>0</v>
      </c>
      <c r="C47" s="158"/>
      <c r="D47" s="20">
        <f>IF('CIRC 01.'!H63=70,'CIRC 01.'!B63*1000,0)</f>
        <v>0</v>
      </c>
      <c r="E47" s="158"/>
      <c r="F47" s="20">
        <f>IF('CIRC 01.'!H63=50,'CIRC 01.'!B63*1000,0)</f>
        <v>0</v>
      </c>
      <c r="G47" s="158"/>
      <c r="H47" s="20">
        <f>IF('CIRC 01.'!H63=35,'CIRC 01.'!B63*1000,0)</f>
        <v>0</v>
      </c>
      <c r="I47" s="158"/>
      <c r="J47" s="20">
        <f>IF('CIRC 01.'!J63=25,'CIRC 01.'!D63*1000,0)</f>
        <v>0</v>
      </c>
      <c r="K47" s="158"/>
      <c r="L47" s="20">
        <f>IF('CIRC 01.'!L63=16,'CIRC 01.'!F63*1000,0)</f>
        <v>0</v>
      </c>
      <c r="M47" s="158"/>
      <c r="N47" s="20">
        <f>IF('CIRC 01.'!N63=10,'CIRC 01.'!H63*1000,0)</f>
        <v>0</v>
      </c>
      <c r="O47" s="158"/>
      <c r="P47" s="20">
        <f>IF('CIRC 01.'!P63=6,'CIRC 01.'!J63*1000,0)</f>
        <v>0</v>
      </c>
      <c r="Q47" s="158"/>
    </row>
    <row r="48" spans="1:17">
      <c r="A48" s="8" t="e">
        <f>'CIRC 01.'!#REF!</f>
        <v>#REF!</v>
      </c>
      <c r="B48" s="20">
        <f>IF('CIRC 01.'!H64=95,'CIRC 01.'!B64*1000,0)</f>
        <v>0</v>
      </c>
      <c r="C48" s="158"/>
      <c r="D48" s="20">
        <f>IF('CIRC 01.'!H64=70,'CIRC 01.'!B64*1000,0)</f>
        <v>0</v>
      </c>
      <c r="E48" s="158"/>
      <c r="F48" s="20">
        <f>IF('CIRC 01.'!H64=50,'CIRC 01.'!B64*1000,0)</f>
        <v>0</v>
      </c>
      <c r="G48" s="158"/>
      <c r="H48" s="20">
        <f>IF('CIRC 01.'!H64=35,'CIRC 01.'!B64*1000,0)</f>
        <v>0</v>
      </c>
      <c r="I48" s="158"/>
      <c r="J48" s="20">
        <f>IF('CIRC 01.'!J64=25,'CIRC 01.'!D64*1000,0)</f>
        <v>0</v>
      </c>
      <c r="K48" s="158"/>
      <c r="L48" s="20">
        <f>IF('CIRC 01.'!L64=16,'CIRC 01.'!F64*1000,0)</f>
        <v>0</v>
      </c>
      <c r="M48" s="158"/>
      <c r="N48" s="20">
        <f>IF('CIRC 01.'!N64=10,'CIRC 01.'!H64*1000,0)</f>
        <v>0</v>
      </c>
      <c r="O48" s="158"/>
      <c r="P48" s="20">
        <f>IF('CIRC 01.'!P64=6,'CIRC 01.'!J64*1000,0)</f>
        <v>0</v>
      </c>
      <c r="Q48" s="158"/>
    </row>
    <row r="49" spans="1:17">
      <c r="A49" s="8" t="e">
        <f>'CIRC 01.'!#REF!</f>
        <v>#REF!</v>
      </c>
      <c r="B49" s="20">
        <f>IF('CIRC 01.'!H65=95,'CIRC 01.'!B65*1000,0)</f>
        <v>0</v>
      </c>
      <c r="C49" s="158"/>
      <c r="D49" s="20">
        <f>IF('CIRC 01.'!H65=70,'CIRC 01.'!B65*1000,0)</f>
        <v>0</v>
      </c>
      <c r="E49" s="158"/>
      <c r="F49" s="20">
        <f>IF('CIRC 01.'!H65=50,'CIRC 01.'!B65*1000,0)</f>
        <v>0</v>
      </c>
      <c r="G49" s="158"/>
      <c r="H49" s="20">
        <f>IF('CIRC 01.'!H65=35,'CIRC 01.'!B65*1000,0)</f>
        <v>0</v>
      </c>
      <c r="I49" s="158"/>
      <c r="J49" s="20">
        <f>IF('CIRC 01.'!J65=25,'CIRC 01.'!D65*1000,0)</f>
        <v>0</v>
      </c>
      <c r="K49" s="158"/>
      <c r="L49" s="20">
        <f>IF('CIRC 01.'!L65=16,'CIRC 01.'!F65*1000,0)</f>
        <v>0</v>
      </c>
      <c r="M49" s="158"/>
      <c r="N49" s="20">
        <f>IF('CIRC 01.'!N65=10,'CIRC 01.'!H65*1000,0)</f>
        <v>0</v>
      </c>
      <c r="O49" s="158"/>
      <c r="P49" s="20">
        <f>IF('CIRC 01.'!P65=6,'CIRC 01.'!J65*1000,0)</f>
        <v>0</v>
      </c>
      <c r="Q49" s="158"/>
    </row>
    <row r="50" spans="1:17">
      <c r="A50" s="8" t="e">
        <f>'CIRC 01.'!#REF!</f>
        <v>#REF!</v>
      </c>
      <c r="B50" s="20">
        <f>IF('CIRC 01.'!H66=95,'CIRC 01.'!B66*1000,0)</f>
        <v>0</v>
      </c>
      <c r="C50" s="158"/>
      <c r="D50" s="20">
        <f>IF('CIRC 01.'!H66=70,'CIRC 01.'!B66*1000,0)</f>
        <v>0</v>
      </c>
      <c r="E50" s="158"/>
      <c r="F50" s="20">
        <f>IF('CIRC 01.'!H66=50,'CIRC 01.'!B66*1000,0)</f>
        <v>0</v>
      </c>
      <c r="G50" s="158"/>
      <c r="H50" s="20">
        <f>IF('CIRC 01.'!H66=35,'CIRC 01.'!B66*1000,0)</f>
        <v>0</v>
      </c>
      <c r="I50" s="158"/>
      <c r="J50" s="20">
        <f>IF('CIRC 01.'!J66=25,'CIRC 01.'!D66*1000,0)</f>
        <v>0</v>
      </c>
      <c r="K50" s="158"/>
      <c r="L50" s="20">
        <f>IF('CIRC 01.'!L66=16,'CIRC 01.'!F66*1000,0)</f>
        <v>0</v>
      </c>
      <c r="M50" s="158"/>
      <c r="N50" s="20">
        <f>IF('CIRC 01.'!N66=10,'CIRC 01.'!H66*1000,0)</f>
        <v>0</v>
      </c>
      <c r="O50" s="158"/>
      <c r="P50" s="20">
        <f>IF('CIRC 01.'!P66=6,'CIRC 01.'!J66*1000,0)</f>
        <v>0</v>
      </c>
      <c r="Q50" s="158"/>
    </row>
    <row r="51" spans="1:17">
      <c r="A51" s="8" t="e">
        <f>'CIRC 01.'!#REF!</f>
        <v>#REF!</v>
      </c>
      <c r="B51" s="20">
        <f>IF('CIRC 01.'!H67=95,'CIRC 01.'!B67*1000,0)</f>
        <v>0</v>
      </c>
      <c r="C51" s="158"/>
      <c r="D51" s="20">
        <f>IF('CIRC 01.'!H67=70,'CIRC 01.'!B67*1000,0)</f>
        <v>0</v>
      </c>
      <c r="E51" s="158"/>
      <c r="F51" s="20">
        <f>IF('CIRC 01.'!H67=50,'CIRC 01.'!B67*1000,0)</f>
        <v>0</v>
      </c>
      <c r="G51" s="158"/>
      <c r="H51" s="20">
        <f>IF('CIRC 01.'!H67=35,'CIRC 01.'!B67*1000,0)</f>
        <v>0</v>
      </c>
      <c r="I51" s="158"/>
      <c r="J51" s="20">
        <f>IF('CIRC 01.'!J67=25,'CIRC 01.'!D67*1000,0)</f>
        <v>0</v>
      </c>
      <c r="K51" s="158"/>
      <c r="L51" s="20">
        <f>IF('CIRC 01.'!L67=16,'CIRC 01.'!F67*1000,0)</f>
        <v>0</v>
      </c>
      <c r="M51" s="158"/>
      <c r="N51" s="20">
        <f>IF('CIRC 01.'!N67=10,'CIRC 01.'!H67*1000,0)</f>
        <v>0</v>
      </c>
      <c r="O51" s="158"/>
      <c r="P51" s="20">
        <f>IF('CIRC 01.'!P67=6,'CIRC 01.'!J67*1000,0)</f>
        <v>0</v>
      </c>
      <c r="Q51" s="158"/>
    </row>
    <row r="52" spans="1:17">
      <c r="A52" s="8" t="e">
        <f>'CIRC 01.'!#REF!</f>
        <v>#REF!</v>
      </c>
      <c r="B52" s="20">
        <f>IF('CIRC 01.'!H68=95,'CIRC 01.'!B68*1000,0)</f>
        <v>0</v>
      </c>
      <c r="C52" s="158"/>
      <c r="D52" s="20">
        <f>IF('CIRC 01.'!H68=70,'CIRC 01.'!B68*1000,0)</f>
        <v>0</v>
      </c>
      <c r="E52" s="158"/>
      <c r="F52" s="20">
        <f>IF('CIRC 01.'!H68=50,'CIRC 01.'!B68*1000,0)</f>
        <v>0</v>
      </c>
      <c r="G52" s="158"/>
      <c r="H52" s="20">
        <f>IF('CIRC 01.'!H68=35,'CIRC 01.'!B68*1000,0)</f>
        <v>0</v>
      </c>
      <c r="I52" s="158"/>
      <c r="J52" s="20">
        <f>IF('CIRC 01.'!J68=25,'CIRC 01.'!D68*1000,0)</f>
        <v>0</v>
      </c>
      <c r="K52" s="158"/>
      <c r="L52" s="20">
        <f>IF('CIRC 01.'!L68=16,'CIRC 01.'!F68*1000,0)</f>
        <v>0</v>
      </c>
      <c r="M52" s="158"/>
      <c r="N52" s="20">
        <f>IF('CIRC 01.'!N68=10,'CIRC 01.'!H68*1000,0)</f>
        <v>0</v>
      </c>
      <c r="O52" s="158"/>
      <c r="P52" s="20">
        <f>IF('CIRC 01.'!P68=6,'CIRC 01.'!J68*1000,0)</f>
        <v>0</v>
      </c>
      <c r="Q52" s="158"/>
    </row>
    <row r="53" spans="1:17">
      <c r="A53" s="8" t="e">
        <f>'CIRC 01.'!#REF!</f>
        <v>#REF!</v>
      </c>
      <c r="B53" s="20">
        <f>IF('CIRC 01.'!H69=95,'CIRC 01.'!B69*1000,0)</f>
        <v>0</v>
      </c>
      <c r="C53" s="158"/>
      <c r="D53" s="20">
        <f>IF('CIRC 01.'!H69=70,'CIRC 01.'!B69*1000,0)</f>
        <v>0</v>
      </c>
      <c r="E53" s="158"/>
      <c r="F53" s="20">
        <f>IF('CIRC 01.'!H69=50,'CIRC 01.'!B69*1000,0)</f>
        <v>0</v>
      </c>
      <c r="G53" s="158"/>
      <c r="H53" s="20">
        <f>IF('CIRC 01.'!H69=35,'CIRC 01.'!B69*1000,0)</f>
        <v>0</v>
      </c>
      <c r="I53" s="158"/>
      <c r="J53" s="20">
        <f>IF('CIRC 01.'!J69=25,'CIRC 01.'!D69*1000,0)</f>
        <v>0</v>
      </c>
      <c r="K53" s="158"/>
      <c r="L53" s="20">
        <f>IF('CIRC 01.'!L69=16,'CIRC 01.'!F69*1000,0)</f>
        <v>0</v>
      </c>
      <c r="M53" s="158"/>
      <c r="N53" s="20">
        <f>IF('CIRC 01.'!N69=10,'CIRC 01.'!H69*1000,0)</f>
        <v>0</v>
      </c>
      <c r="O53" s="158"/>
      <c r="P53" s="20">
        <f>IF('CIRC 01.'!P69=6,'CIRC 01.'!J69*1000,0)</f>
        <v>0</v>
      </c>
      <c r="Q53" s="158"/>
    </row>
    <row r="54" spans="1:17">
      <c r="A54" s="8" t="e">
        <f>'CIRC 01.'!#REF!</f>
        <v>#REF!</v>
      </c>
      <c r="B54" s="20">
        <f>IF('CIRC 01.'!H70=95,'CIRC 01.'!B70*1000,0)</f>
        <v>0</v>
      </c>
      <c r="C54" s="158"/>
      <c r="D54" s="20">
        <f>IF('CIRC 01.'!H70=70,'CIRC 01.'!B70*1000,0)</f>
        <v>0</v>
      </c>
      <c r="E54" s="158"/>
      <c r="F54" s="20">
        <f>IF('CIRC 01.'!H70=50,'CIRC 01.'!B70*1000,0)</f>
        <v>0</v>
      </c>
      <c r="G54" s="158"/>
      <c r="H54" s="20">
        <f>IF('CIRC 01.'!H70=35,'CIRC 01.'!B70*1000,0)</f>
        <v>0</v>
      </c>
      <c r="I54" s="158"/>
      <c r="J54" s="20">
        <f>IF('CIRC 01.'!J70=25,'CIRC 01.'!D70*1000,0)</f>
        <v>0</v>
      </c>
      <c r="K54" s="158"/>
      <c r="L54" s="20">
        <f>IF('CIRC 01.'!L70=16,'CIRC 01.'!F70*1000,0)</f>
        <v>0</v>
      </c>
      <c r="M54" s="158"/>
      <c r="N54" s="20">
        <f>IF('CIRC 01.'!N70=10,'CIRC 01.'!H70*1000,0)</f>
        <v>0</v>
      </c>
      <c r="O54" s="158"/>
      <c r="P54" s="20">
        <f>IF('CIRC 01.'!P70=6,'CIRC 01.'!J70*1000,0)</f>
        <v>0</v>
      </c>
      <c r="Q54" s="158"/>
    </row>
    <row r="55" spans="1:17">
      <c r="A55" s="8" t="e">
        <f>'CIRC 01.'!#REF!</f>
        <v>#REF!</v>
      </c>
      <c r="B55" s="20">
        <f>IF('CIRC 01.'!H71=95,'CIRC 01.'!B71*1000,0)</f>
        <v>0</v>
      </c>
      <c r="C55" s="158"/>
      <c r="D55" s="20">
        <f>IF('CIRC 01.'!H71=70,'CIRC 01.'!B71*1000,0)</f>
        <v>0</v>
      </c>
      <c r="E55" s="158"/>
      <c r="F55" s="20">
        <f>IF('CIRC 01.'!H71=50,'CIRC 01.'!B71*1000,0)</f>
        <v>0</v>
      </c>
      <c r="G55" s="158"/>
      <c r="H55" s="20">
        <f>IF('CIRC 01.'!H71=35,'CIRC 01.'!B71*1000,0)</f>
        <v>0</v>
      </c>
      <c r="I55" s="158"/>
      <c r="J55" s="20">
        <f>IF('CIRC 01.'!J71=25,'CIRC 01.'!D71*1000,0)</f>
        <v>0</v>
      </c>
      <c r="K55" s="158"/>
      <c r="L55" s="20">
        <f>IF('CIRC 01.'!L71=16,'CIRC 01.'!F71*1000,0)</f>
        <v>0</v>
      </c>
      <c r="M55" s="158"/>
      <c r="N55" s="20">
        <f>IF('CIRC 01.'!N71=10,'CIRC 01.'!H71*1000,0)</f>
        <v>0</v>
      </c>
      <c r="O55" s="158"/>
      <c r="P55" s="20">
        <f>IF('CIRC 01.'!P71=6,'CIRC 01.'!J71*1000,0)</f>
        <v>0</v>
      </c>
      <c r="Q55" s="158"/>
    </row>
    <row r="56" spans="1:17">
      <c r="A56" s="8" t="e">
        <f>'CIRC 01.'!#REF!</f>
        <v>#REF!</v>
      </c>
      <c r="B56" s="20">
        <f>IF('CIRC 01.'!H72=95,'CIRC 01.'!B72*1000,0)</f>
        <v>0</v>
      </c>
      <c r="C56" s="158"/>
      <c r="D56" s="20">
        <f>IF('CIRC 01.'!H72=70,'CIRC 01.'!B72*1000,0)</f>
        <v>0</v>
      </c>
      <c r="E56" s="158"/>
      <c r="F56" s="20">
        <f>IF('CIRC 01.'!H72=50,'CIRC 01.'!B72*1000,0)</f>
        <v>0</v>
      </c>
      <c r="G56" s="158"/>
      <c r="H56" s="20">
        <f>IF('CIRC 01.'!H72=35,'CIRC 01.'!B72*1000,0)</f>
        <v>0</v>
      </c>
      <c r="I56" s="158"/>
      <c r="J56" s="20">
        <f>IF('CIRC 01.'!J72=25,'CIRC 01.'!D72*1000,0)</f>
        <v>0</v>
      </c>
      <c r="K56" s="158"/>
      <c r="L56" s="20">
        <f>IF('CIRC 01.'!L72=16,'CIRC 01.'!F72*1000,0)</f>
        <v>0</v>
      </c>
      <c r="M56" s="158"/>
      <c r="N56" s="20">
        <f>IF('CIRC 01.'!N72=10,'CIRC 01.'!H72*1000,0)</f>
        <v>0</v>
      </c>
      <c r="O56" s="158"/>
      <c r="P56" s="20">
        <f>IF('CIRC 01.'!P72=6,'CIRC 01.'!J72*1000,0)</f>
        <v>0</v>
      </c>
      <c r="Q56" s="158"/>
    </row>
    <row r="57" spans="1:17">
      <c r="A57" s="8" t="e">
        <f>'CIRC 01.'!#REF!</f>
        <v>#REF!</v>
      </c>
      <c r="B57" s="20">
        <f>IF('CIRC 01.'!H73=95,'CIRC 01.'!B73*1000,0)</f>
        <v>0</v>
      </c>
      <c r="C57" s="158"/>
      <c r="D57" s="20">
        <f>IF('CIRC 01.'!H73=70,'CIRC 01.'!B73*1000,0)</f>
        <v>0</v>
      </c>
      <c r="E57" s="158"/>
      <c r="F57" s="20">
        <f>IF('CIRC 01.'!H73=50,'CIRC 01.'!B73*1000,0)</f>
        <v>0</v>
      </c>
      <c r="G57" s="158"/>
      <c r="H57" s="20">
        <f>IF('CIRC 01.'!H73=35,'CIRC 01.'!B73*1000,0)</f>
        <v>0</v>
      </c>
      <c r="I57" s="158"/>
      <c r="J57" s="20">
        <f>IF('CIRC 01.'!J73=25,'CIRC 01.'!D73*1000,0)</f>
        <v>0</v>
      </c>
      <c r="K57" s="158"/>
      <c r="L57" s="20">
        <f>IF('CIRC 01.'!L73=16,'CIRC 01.'!F73*1000,0)</f>
        <v>0</v>
      </c>
      <c r="M57" s="158"/>
      <c r="N57" s="20">
        <f>IF('CIRC 01.'!N73=10,'CIRC 01.'!H73*1000,0)</f>
        <v>0</v>
      </c>
      <c r="O57" s="158"/>
      <c r="P57" s="20">
        <f>IF('CIRC 01.'!P73=6,'CIRC 01.'!J73*1000,0)</f>
        <v>0</v>
      </c>
      <c r="Q57" s="158"/>
    </row>
    <row r="58" spans="1:17">
      <c r="A58" s="8" t="e">
        <f>'CIRC 01.'!#REF!</f>
        <v>#REF!</v>
      </c>
      <c r="B58" s="20">
        <f>IF('CIRC 01.'!H74=95,'CIRC 01.'!B74*1000,0)</f>
        <v>0</v>
      </c>
      <c r="C58" s="158"/>
      <c r="D58" s="20">
        <f>IF('CIRC 01.'!H74=70,'CIRC 01.'!B74*1000,0)</f>
        <v>0</v>
      </c>
      <c r="E58" s="158"/>
      <c r="F58" s="20">
        <f>IF('CIRC 01.'!H74=50,'CIRC 01.'!B74*1000,0)</f>
        <v>0</v>
      </c>
      <c r="G58" s="158"/>
      <c r="H58" s="20">
        <f>IF('CIRC 01.'!H74=35,'CIRC 01.'!B74*1000,0)</f>
        <v>0</v>
      </c>
      <c r="I58" s="158"/>
      <c r="J58" s="20">
        <f>IF('CIRC 01.'!J74=25,'CIRC 01.'!D74*1000,0)</f>
        <v>0</v>
      </c>
      <c r="K58" s="158"/>
      <c r="L58" s="20">
        <f>IF('CIRC 01.'!L74=16,'CIRC 01.'!F74*1000,0)</f>
        <v>0</v>
      </c>
      <c r="M58" s="158"/>
      <c r="N58" s="20">
        <f>IF('CIRC 01.'!N74=10,'CIRC 01.'!H74*1000,0)</f>
        <v>0</v>
      </c>
      <c r="O58" s="158"/>
      <c r="P58" s="20">
        <f>IF('CIRC 01.'!P74=6,'CIRC 01.'!J74*1000,0)</f>
        <v>0</v>
      </c>
      <c r="Q58" s="158"/>
    </row>
    <row r="59" spans="1:17">
      <c r="A59" s="8" t="e">
        <f>'CIRC 01.'!#REF!</f>
        <v>#REF!</v>
      </c>
      <c r="B59" s="20">
        <f>IF('CIRC 01.'!H75=95,'CIRC 01.'!B75*1000,0)</f>
        <v>0</v>
      </c>
      <c r="C59" s="158"/>
      <c r="D59" s="20">
        <f>IF('CIRC 01.'!H75=70,'CIRC 01.'!B75*1000,0)</f>
        <v>0</v>
      </c>
      <c r="E59" s="158"/>
      <c r="F59" s="20">
        <f>IF('CIRC 01.'!H75=50,'CIRC 01.'!B75*1000,0)</f>
        <v>0</v>
      </c>
      <c r="G59" s="158"/>
      <c r="H59" s="20">
        <f>IF('CIRC 01.'!H75=35,'CIRC 01.'!B75*1000,0)</f>
        <v>0</v>
      </c>
      <c r="I59" s="158"/>
      <c r="J59" s="20">
        <f>IF('CIRC 01.'!J75=25,'CIRC 01.'!D75*1000,0)</f>
        <v>0</v>
      </c>
      <c r="K59" s="158"/>
      <c r="L59" s="20">
        <f>IF('CIRC 01.'!L75=16,'CIRC 01.'!F75*1000,0)</f>
        <v>0</v>
      </c>
      <c r="M59" s="158"/>
      <c r="N59" s="20">
        <f>IF('CIRC 01.'!N75=10,'CIRC 01.'!H75*1000,0)</f>
        <v>0</v>
      </c>
      <c r="O59" s="158"/>
      <c r="P59" s="20">
        <f>IF('CIRC 01.'!P75=6,'CIRC 01.'!J75*1000,0)</f>
        <v>0</v>
      </c>
      <c r="Q59" s="158"/>
    </row>
    <row r="60" spans="1:17">
      <c r="A60" s="8" t="e">
        <f>'CIRC 01.'!#REF!</f>
        <v>#REF!</v>
      </c>
      <c r="B60" s="20">
        <f>IF('CIRC 01.'!H76=95,'CIRC 01.'!B76*1000,0)</f>
        <v>0</v>
      </c>
      <c r="C60" s="158"/>
      <c r="D60" s="20">
        <f>IF('CIRC 01.'!H76=70,'CIRC 01.'!B76*1000,0)</f>
        <v>0</v>
      </c>
      <c r="E60" s="158"/>
      <c r="F60" s="20">
        <f>IF('CIRC 01.'!H76=50,'CIRC 01.'!B76*1000,0)</f>
        <v>0</v>
      </c>
      <c r="G60" s="158"/>
      <c r="H60" s="20">
        <f>IF('CIRC 01.'!H76=35,'CIRC 01.'!B76*1000,0)</f>
        <v>0</v>
      </c>
      <c r="I60" s="158"/>
      <c r="J60" s="20">
        <f>IF('CIRC 01.'!J76=25,'CIRC 01.'!D76*1000,0)</f>
        <v>0</v>
      </c>
      <c r="K60" s="158"/>
      <c r="L60" s="20">
        <f>IF('CIRC 01.'!L76=16,'CIRC 01.'!F76*1000,0)</f>
        <v>0</v>
      </c>
      <c r="M60" s="158"/>
      <c r="N60" s="20">
        <f>IF('CIRC 01.'!N76=10,'CIRC 01.'!H76*1000,0)</f>
        <v>0</v>
      </c>
      <c r="O60" s="158"/>
      <c r="P60" s="20">
        <f>IF('CIRC 01.'!P76=6,'CIRC 01.'!J76*1000,0)</f>
        <v>0</v>
      </c>
      <c r="Q60" s="158"/>
    </row>
    <row r="61" spans="1:17">
      <c r="A61" s="8" t="e">
        <f>'CIRC 01.'!#REF!</f>
        <v>#REF!</v>
      </c>
      <c r="B61" s="20">
        <f>IF('CIRC 01.'!H77=95,'CIRC 01.'!B77*1000,0)</f>
        <v>0</v>
      </c>
      <c r="C61" s="158"/>
      <c r="D61" s="20">
        <f>IF('CIRC 01.'!H77=70,'CIRC 01.'!B77*1000,0)</f>
        <v>0</v>
      </c>
      <c r="E61" s="158"/>
      <c r="F61" s="20">
        <f>IF('CIRC 01.'!H77=50,'CIRC 01.'!B77*1000,0)</f>
        <v>0</v>
      </c>
      <c r="G61" s="158"/>
      <c r="H61" s="20">
        <f>IF('CIRC 01.'!H77=35,'CIRC 01.'!B77*1000,0)</f>
        <v>0</v>
      </c>
      <c r="I61" s="158"/>
      <c r="J61" s="20">
        <f>IF('CIRC 01.'!J77=25,'CIRC 01.'!D77*1000,0)</f>
        <v>0</v>
      </c>
      <c r="K61" s="158"/>
      <c r="L61" s="20">
        <f>IF('CIRC 01.'!L77=16,'CIRC 01.'!F77*1000,0)</f>
        <v>0</v>
      </c>
      <c r="M61" s="158"/>
      <c r="N61" s="20">
        <f>IF('CIRC 01.'!N77=10,'CIRC 01.'!H77*1000,0)</f>
        <v>0</v>
      </c>
      <c r="O61" s="158"/>
      <c r="P61" s="20">
        <f>IF('CIRC 01.'!P77=6,'CIRC 01.'!J77*1000,0)</f>
        <v>0</v>
      </c>
      <c r="Q61" s="158"/>
    </row>
    <row r="62" spans="1:17">
      <c r="A62" s="8" t="e">
        <f>'CIRC 01.'!#REF!</f>
        <v>#REF!</v>
      </c>
      <c r="B62" s="20">
        <f>IF('CIRC 01.'!H78=95,'CIRC 01.'!B78*1000,0)</f>
        <v>0</v>
      </c>
      <c r="C62" s="158"/>
      <c r="D62" s="20">
        <f>IF('CIRC 01.'!H78=70,'CIRC 01.'!B78*1000,0)</f>
        <v>0</v>
      </c>
      <c r="E62" s="158"/>
      <c r="F62" s="20">
        <f>IF('CIRC 01.'!H78=50,'CIRC 01.'!B78*1000,0)</f>
        <v>0</v>
      </c>
      <c r="G62" s="158"/>
      <c r="H62" s="20">
        <f>IF('CIRC 01.'!H78=35,'CIRC 01.'!B78*1000,0)</f>
        <v>0</v>
      </c>
      <c r="I62" s="158"/>
      <c r="J62" s="20">
        <f>IF('CIRC 01.'!J78=25,'CIRC 01.'!D78*1000,0)</f>
        <v>0</v>
      </c>
      <c r="K62" s="158"/>
      <c r="L62" s="20">
        <f>IF('CIRC 01.'!L78=16,'CIRC 01.'!F78*1000,0)</f>
        <v>0</v>
      </c>
      <c r="M62" s="158"/>
      <c r="N62" s="20">
        <f>IF('CIRC 01.'!N78=10,'CIRC 01.'!H78*1000,0)</f>
        <v>0</v>
      </c>
      <c r="O62" s="158"/>
      <c r="P62" s="20">
        <f>IF('CIRC 01.'!P78=6,'CIRC 01.'!J78*1000,0)</f>
        <v>0</v>
      </c>
      <c r="Q62" s="158"/>
    </row>
    <row r="63" spans="1:17">
      <c r="A63" s="8" t="e">
        <f>'CIRC 01.'!#REF!</f>
        <v>#REF!</v>
      </c>
      <c r="B63" s="20">
        <f>IF('CIRC 01.'!H79=95,'CIRC 01.'!B79*1000,0)</f>
        <v>0</v>
      </c>
      <c r="C63" s="158"/>
      <c r="D63" s="20">
        <f>IF('CIRC 01.'!H79=70,'CIRC 01.'!B79*1000,0)</f>
        <v>0</v>
      </c>
      <c r="E63" s="158"/>
      <c r="F63" s="20">
        <f>IF('CIRC 01.'!H79=50,'CIRC 01.'!B79*1000,0)</f>
        <v>0</v>
      </c>
      <c r="G63" s="158"/>
      <c r="H63" s="20">
        <f>IF('CIRC 01.'!H79=35,'CIRC 01.'!B79*1000,0)</f>
        <v>0</v>
      </c>
      <c r="I63" s="158"/>
      <c r="J63" s="20">
        <f>IF('CIRC 01.'!J79=25,'CIRC 01.'!D79*1000,0)</f>
        <v>0</v>
      </c>
      <c r="K63" s="158"/>
      <c r="L63" s="20">
        <f>IF('CIRC 01.'!L79=16,'CIRC 01.'!F79*1000,0)</f>
        <v>0</v>
      </c>
      <c r="M63" s="158"/>
      <c r="N63" s="20">
        <f>IF('CIRC 01.'!N79=10,'CIRC 01.'!H79*1000,0)</f>
        <v>0</v>
      </c>
      <c r="O63" s="158"/>
      <c r="P63" s="20">
        <f>IF('CIRC 01.'!P79=6,'CIRC 01.'!J79*1000,0)</f>
        <v>0</v>
      </c>
      <c r="Q63" s="158"/>
    </row>
    <row r="64" spans="1:17">
      <c r="A64" s="8" t="e">
        <f>'CIRC 01.'!#REF!</f>
        <v>#REF!</v>
      </c>
      <c r="B64" s="20">
        <f>IF('CIRC 01.'!H80=95,'CIRC 01.'!B80*1000,0)</f>
        <v>0</v>
      </c>
      <c r="C64" s="158"/>
      <c r="D64" s="20">
        <f>IF('CIRC 01.'!H80=70,'CIRC 01.'!B80*1000,0)</f>
        <v>0</v>
      </c>
      <c r="E64" s="158"/>
      <c r="F64" s="20">
        <f>IF('CIRC 01.'!H80=50,'CIRC 01.'!B80*1000,0)</f>
        <v>0</v>
      </c>
      <c r="G64" s="158"/>
      <c r="H64" s="20">
        <f>IF('CIRC 01.'!H80=35,'CIRC 01.'!B80*1000,0)</f>
        <v>0</v>
      </c>
      <c r="I64" s="158"/>
      <c r="J64" s="20">
        <f>IF('CIRC 01.'!J80=25,'CIRC 01.'!D80*1000,0)</f>
        <v>0</v>
      </c>
      <c r="K64" s="158"/>
      <c r="L64" s="20">
        <f>IF('CIRC 01.'!L80=16,'CIRC 01.'!F80*1000,0)</f>
        <v>0</v>
      </c>
      <c r="M64" s="158"/>
      <c r="N64" s="20">
        <f>IF('CIRC 01.'!N80=10,'CIRC 01.'!H80*1000,0)</f>
        <v>0</v>
      </c>
      <c r="O64" s="158"/>
      <c r="P64" s="20">
        <f>IF('CIRC 01.'!P80=6,'CIRC 01.'!J80*1000,0)</f>
        <v>0</v>
      </c>
      <c r="Q64" s="158"/>
    </row>
    <row r="65" spans="1:17">
      <c r="A65" s="8" t="e">
        <f>'CIRC 01.'!#REF!</f>
        <v>#REF!</v>
      </c>
      <c r="B65" s="20">
        <f>IF('CIRC 01.'!H81=95,'CIRC 01.'!B81*1000,0)</f>
        <v>0</v>
      </c>
      <c r="C65" s="158"/>
      <c r="D65" s="20">
        <f>IF('CIRC 01.'!H81=70,'CIRC 01.'!B81*1000,0)</f>
        <v>0</v>
      </c>
      <c r="E65" s="158"/>
      <c r="F65" s="20">
        <f>IF('CIRC 01.'!H81=50,'CIRC 01.'!B81*1000,0)</f>
        <v>0</v>
      </c>
      <c r="G65" s="158"/>
      <c r="H65" s="20">
        <f>IF('CIRC 01.'!H81=35,'CIRC 01.'!B81*1000,0)</f>
        <v>0</v>
      </c>
      <c r="I65" s="158"/>
      <c r="J65" s="20">
        <f>IF('CIRC 01.'!J81=25,'CIRC 01.'!D81*1000,0)</f>
        <v>0</v>
      </c>
      <c r="K65" s="158"/>
      <c r="L65" s="20">
        <f>IF('CIRC 01.'!L81=16,'CIRC 01.'!F81*1000,0)</f>
        <v>0</v>
      </c>
      <c r="M65" s="158"/>
      <c r="N65" s="20">
        <f>IF('CIRC 01.'!N81=10,'CIRC 01.'!H81*1000,0)</f>
        <v>0</v>
      </c>
      <c r="O65" s="158"/>
      <c r="P65" s="20">
        <f>IF('CIRC 01.'!P81=6,'CIRC 01.'!J81*1000,0)</f>
        <v>0</v>
      </c>
      <c r="Q65" s="158"/>
    </row>
    <row r="66" spans="1:17">
      <c r="A66" s="8" t="e">
        <f>'CIRC 01.'!#REF!</f>
        <v>#REF!</v>
      </c>
      <c r="B66" s="20">
        <f>IF('CIRC 01.'!H82=95,'CIRC 01.'!B82*1000,0)</f>
        <v>0</v>
      </c>
      <c r="C66" s="158"/>
      <c r="D66" s="20">
        <f>IF('CIRC 01.'!H82=70,'CIRC 01.'!B82*1000,0)</f>
        <v>0</v>
      </c>
      <c r="E66" s="158"/>
      <c r="F66" s="20">
        <f>IF('CIRC 01.'!H82=50,'CIRC 01.'!B82*1000,0)</f>
        <v>0</v>
      </c>
      <c r="G66" s="158"/>
      <c r="H66" s="20">
        <f>IF('CIRC 01.'!H82=35,'CIRC 01.'!B82*1000,0)</f>
        <v>0</v>
      </c>
      <c r="I66" s="158"/>
      <c r="J66" s="20">
        <f>IF('CIRC 01.'!J82=25,'CIRC 01.'!D82*1000,0)</f>
        <v>0</v>
      </c>
      <c r="K66" s="158"/>
      <c r="L66" s="20">
        <f>IF('CIRC 01.'!L82=16,'CIRC 01.'!F82*1000,0)</f>
        <v>0</v>
      </c>
      <c r="M66" s="158"/>
      <c r="N66" s="20">
        <f>IF('CIRC 01.'!N82=10,'CIRC 01.'!H82*1000,0)</f>
        <v>0</v>
      </c>
      <c r="O66" s="158"/>
      <c r="P66" s="20">
        <f>IF('CIRC 01.'!P82=6,'CIRC 01.'!J82*1000,0)</f>
        <v>0</v>
      </c>
      <c r="Q66" s="158"/>
    </row>
    <row r="67" spans="1:17">
      <c r="A67" s="8" t="e">
        <f>'CIRC 01.'!#REF!</f>
        <v>#REF!</v>
      </c>
      <c r="B67" s="20">
        <f>IF('CIRC 01.'!H83=95,'CIRC 01.'!B83*1000,0)</f>
        <v>0</v>
      </c>
      <c r="C67" s="158"/>
      <c r="D67" s="20">
        <f>IF('CIRC 01.'!H83=70,'CIRC 01.'!B83*1000,0)</f>
        <v>0</v>
      </c>
      <c r="E67" s="158"/>
      <c r="F67" s="20">
        <f>IF('CIRC 01.'!H83=50,'CIRC 01.'!B83*1000,0)</f>
        <v>0</v>
      </c>
      <c r="G67" s="158"/>
      <c r="H67" s="20">
        <f>IF('CIRC 01.'!H83=35,'CIRC 01.'!B83*1000,0)</f>
        <v>0</v>
      </c>
      <c r="I67" s="158"/>
      <c r="J67" s="20">
        <f>IF('CIRC 01.'!J83=25,'CIRC 01.'!D83*1000,0)</f>
        <v>0</v>
      </c>
      <c r="K67" s="158"/>
      <c r="L67" s="20">
        <f>IF('CIRC 01.'!L83=16,'CIRC 01.'!F83*1000,0)</f>
        <v>0</v>
      </c>
      <c r="M67" s="158"/>
      <c r="N67" s="20">
        <f>IF('CIRC 01.'!N83=10,'CIRC 01.'!H83*1000,0)</f>
        <v>0</v>
      </c>
      <c r="O67" s="158"/>
      <c r="P67" s="20">
        <f>IF('CIRC 01.'!P83=6,'CIRC 01.'!J83*1000,0)</f>
        <v>0</v>
      </c>
      <c r="Q67" s="158"/>
    </row>
    <row r="68" spans="1:17">
      <c r="A68" s="8" t="e">
        <f>'CIRC 01.'!#REF!</f>
        <v>#REF!</v>
      </c>
      <c r="B68" s="20">
        <f>IF('CIRC 01.'!H84=95,'CIRC 01.'!B84*1000,0)</f>
        <v>0</v>
      </c>
      <c r="C68" s="158"/>
      <c r="D68" s="20">
        <f>IF('CIRC 01.'!H84=70,'CIRC 01.'!B84*1000,0)</f>
        <v>0</v>
      </c>
      <c r="E68" s="158"/>
      <c r="F68" s="20">
        <f>IF('CIRC 01.'!H84=50,'CIRC 01.'!B84*1000,0)</f>
        <v>0</v>
      </c>
      <c r="G68" s="158"/>
      <c r="H68" s="20">
        <f>IF('CIRC 01.'!H84=35,'CIRC 01.'!B84*1000,0)</f>
        <v>0</v>
      </c>
      <c r="I68" s="158"/>
      <c r="J68" s="20">
        <f>IF('CIRC 01.'!J84=25,'CIRC 01.'!D84*1000,0)</f>
        <v>0</v>
      </c>
      <c r="K68" s="158"/>
      <c r="L68" s="20">
        <f>IF('CIRC 01.'!L84=16,'CIRC 01.'!F84*1000,0)</f>
        <v>0</v>
      </c>
      <c r="M68" s="158"/>
      <c r="N68" s="20">
        <f>IF('CIRC 01.'!N84=10,'CIRC 01.'!H84*1000,0)</f>
        <v>0</v>
      </c>
      <c r="O68" s="158"/>
      <c r="P68" s="20">
        <f>IF('CIRC 01.'!P84=6,'CIRC 01.'!J84*1000,0)</f>
        <v>0</v>
      </c>
      <c r="Q68" s="158"/>
    </row>
    <row r="69" spans="1:17">
      <c r="A69" s="8" t="e">
        <f>'CIRC 01.'!#REF!</f>
        <v>#REF!</v>
      </c>
      <c r="B69" s="20">
        <f>IF('CIRC 01.'!H85=95,'CIRC 01.'!B85*1000,0)</f>
        <v>0</v>
      </c>
      <c r="C69" s="158"/>
      <c r="D69" s="20">
        <f>IF('CIRC 01.'!H85=70,'CIRC 01.'!B85*1000,0)</f>
        <v>0</v>
      </c>
      <c r="E69" s="158"/>
      <c r="F69" s="20">
        <f>IF('CIRC 01.'!H85=50,'CIRC 01.'!B85*1000,0)</f>
        <v>0</v>
      </c>
      <c r="G69" s="158"/>
      <c r="H69" s="20">
        <f>IF('CIRC 01.'!H85=35,'CIRC 01.'!B85*1000,0)</f>
        <v>0</v>
      </c>
      <c r="I69" s="158"/>
      <c r="J69" s="20">
        <f>IF('CIRC 01.'!J85=25,'CIRC 01.'!D85*1000,0)</f>
        <v>0</v>
      </c>
      <c r="K69" s="158"/>
      <c r="L69" s="20">
        <f>IF('CIRC 01.'!L85=16,'CIRC 01.'!F85*1000,0)</f>
        <v>0</v>
      </c>
      <c r="M69" s="158"/>
      <c r="N69" s="20">
        <f>IF('CIRC 01.'!N85=10,'CIRC 01.'!H85*1000,0)</f>
        <v>0</v>
      </c>
      <c r="O69" s="158"/>
      <c r="P69" s="20">
        <f>IF('CIRC 01.'!P85=6,'CIRC 01.'!J85*1000,0)</f>
        <v>0</v>
      </c>
      <c r="Q69" s="158"/>
    </row>
    <row r="70" spans="1:17">
      <c r="A70" s="8" t="e">
        <f>'CIRC 01.'!#REF!</f>
        <v>#REF!</v>
      </c>
      <c r="B70" s="20">
        <f>IF('CIRC 01.'!H86=95,'CIRC 01.'!B86*1000,0)</f>
        <v>0</v>
      </c>
      <c r="C70" s="158"/>
      <c r="D70" s="20">
        <f>IF('CIRC 01.'!H86=70,'CIRC 01.'!B86*1000,0)</f>
        <v>0</v>
      </c>
      <c r="E70" s="158"/>
      <c r="F70" s="20">
        <f>IF('CIRC 01.'!H86=50,'CIRC 01.'!B86*1000,0)</f>
        <v>0</v>
      </c>
      <c r="G70" s="158"/>
      <c r="H70" s="20">
        <f>IF('CIRC 01.'!H86=35,'CIRC 01.'!B86*1000,0)</f>
        <v>0</v>
      </c>
      <c r="I70" s="158"/>
      <c r="J70" s="20">
        <f>IF('CIRC 01.'!J86=25,'CIRC 01.'!D86*1000,0)</f>
        <v>0</v>
      </c>
      <c r="K70" s="158"/>
      <c r="L70" s="20">
        <f>IF('CIRC 01.'!L86=16,'CIRC 01.'!F86*1000,0)</f>
        <v>0</v>
      </c>
      <c r="M70" s="158"/>
      <c r="N70" s="20">
        <f>IF('CIRC 01.'!N86=10,'CIRC 01.'!H86*1000,0)</f>
        <v>0</v>
      </c>
      <c r="O70" s="158"/>
      <c r="P70" s="20">
        <f>IF('CIRC 01.'!P86=6,'CIRC 01.'!J86*1000,0)</f>
        <v>0</v>
      </c>
      <c r="Q70" s="158"/>
    </row>
    <row r="71" spans="1:17">
      <c r="A71" s="8" t="e">
        <f>'CIRC 01.'!#REF!</f>
        <v>#REF!</v>
      </c>
      <c r="B71" s="20">
        <f>IF('CIRC 01.'!H87=95,'CIRC 01.'!B87*1000,0)</f>
        <v>0</v>
      </c>
      <c r="C71" s="158"/>
      <c r="D71" s="20">
        <f>IF('CIRC 01.'!H87=70,'CIRC 01.'!B87*1000,0)</f>
        <v>0</v>
      </c>
      <c r="E71" s="158"/>
      <c r="F71" s="20">
        <f>IF('CIRC 01.'!H87=50,'CIRC 01.'!B87*1000,0)</f>
        <v>0</v>
      </c>
      <c r="G71" s="158"/>
      <c r="H71" s="20">
        <f>IF('CIRC 01.'!H87=35,'CIRC 01.'!B87*1000,0)</f>
        <v>0</v>
      </c>
      <c r="I71" s="158"/>
      <c r="J71" s="20">
        <f>IF('CIRC 01.'!J87=25,'CIRC 01.'!D87*1000,0)</f>
        <v>0</v>
      </c>
      <c r="K71" s="158"/>
      <c r="L71" s="20">
        <f>IF('CIRC 01.'!L87=16,'CIRC 01.'!F87*1000,0)</f>
        <v>0</v>
      </c>
      <c r="M71" s="158"/>
      <c r="N71" s="20">
        <f>IF('CIRC 01.'!N87=10,'CIRC 01.'!H87*1000,0)</f>
        <v>0</v>
      </c>
      <c r="O71" s="158"/>
      <c r="P71" s="20">
        <f>IF('CIRC 01.'!P87=6,'CIRC 01.'!J87*1000,0)</f>
        <v>0</v>
      </c>
      <c r="Q71" s="158"/>
    </row>
    <row r="72" spans="1:17">
      <c r="A72" s="8" t="e">
        <f>'CIRC 01.'!#REF!</f>
        <v>#REF!</v>
      </c>
      <c r="B72" s="20">
        <f>IF('CIRC 01.'!H88=95,'CIRC 01.'!B88*1000,0)</f>
        <v>0</v>
      </c>
      <c r="C72" s="158"/>
      <c r="D72" s="20">
        <f>IF('CIRC 01.'!H88=70,'CIRC 01.'!B88*1000,0)</f>
        <v>0</v>
      </c>
      <c r="E72" s="158"/>
      <c r="F72" s="20">
        <f>IF('CIRC 01.'!H88=50,'CIRC 01.'!B88*1000,0)</f>
        <v>0</v>
      </c>
      <c r="G72" s="158"/>
      <c r="H72" s="20">
        <f>IF('CIRC 01.'!H88=35,'CIRC 01.'!B88*1000,0)</f>
        <v>0</v>
      </c>
      <c r="I72" s="158"/>
      <c r="J72" s="20">
        <f>IF('CIRC 01.'!J88=25,'CIRC 01.'!D88*1000,0)</f>
        <v>0</v>
      </c>
      <c r="K72" s="158"/>
      <c r="L72" s="20">
        <f>IF('CIRC 01.'!L88=16,'CIRC 01.'!F88*1000,0)</f>
        <v>0</v>
      </c>
      <c r="M72" s="158"/>
      <c r="N72" s="20">
        <f>IF('CIRC 01.'!N88=10,'CIRC 01.'!H88*1000,0)</f>
        <v>0</v>
      </c>
      <c r="O72" s="158"/>
      <c r="P72" s="20">
        <f>IF('CIRC 01.'!P88=6,'CIRC 01.'!J88*1000,0)</f>
        <v>0</v>
      </c>
      <c r="Q72" s="158"/>
    </row>
    <row r="73" spans="1:17">
      <c r="A73" s="8" t="e">
        <f>'CIRC 01.'!#REF!</f>
        <v>#REF!</v>
      </c>
      <c r="B73" s="20">
        <f>IF('CIRC 01.'!H89=95,'CIRC 01.'!B89*1000,0)</f>
        <v>0</v>
      </c>
      <c r="C73" s="158"/>
      <c r="D73" s="20">
        <f>IF('CIRC 01.'!H89=70,'CIRC 01.'!B89*1000,0)</f>
        <v>0</v>
      </c>
      <c r="E73" s="158"/>
      <c r="F73" s="20">
        <f>IF('CIRC 01.'!H89=50,'CIRC 01.'!B89*1000,0)</f>
        <v>0</v>
      </c>
      <c r="G73" s="158"/>
      <c r="H73" s="20">
        <f>IF('CIRC 01.'!H89=35,'CIRC 01.'!B89*1000,0)</f>
        <v>0</v>
      </c>
      <c r="I73" s="158"/>
      <c r="J73" s="20">
        <f>IF('CIRC 01.'!J89=25,'CIRC 01.'!D89*1000,0)</f>
        <v>0</v>
      </c>
      <c r="K73" s="158"/>
      <c r="L73" s="20">
        <f>IF('CIRC 01.'!L89=16,'CIRC 01.'!F89*1000,0)</f>
        <v>0</v>
      </c>
      <c r="M73" s="158"/>
      <c r="N73" s="20">
        <f>IF('CIRC 01.'!N89=10,'CIRC 01.'!H89*1000,0)</f>
        <v>0</v>
      </c>
      <c r="O73" s="158"/>
      <c r="P73" s="20">
        <f>IF('CIRC 01.'!P89=6,'CIRC 01.'!J89*1000,0)</f>
        <v>0</v>
      </c>
      <c r="Q73" s="158"/>
    </row>
    <row r="74" spans="1:17">
      <c r="A74" s="8" t="e">
        <f>'CIRC 01.'!#REF!</f>
        <v>#REF!</v>
      </c>
      <c r="B74" s="20">
        <f>IF('CIRC 01.'!H90=95,'CIRC 01.'!B90*1000,0)</f>
        <v>0</v>
      </c>
      <c r="C74" s="158"/>
      <c r="D74" s="20">
        <f>IF('CIRC 01.'!H90=70,'CIRC 01.'!B90*1000,0)</f>
        <v>0</v>
      </c>
      <c r="E74" s="158"/>
      <c r="F74" s="20">
        <f>IF('CIRC 01.'!H90=50,'CIRC 01.'!B90*1000,0)</f>
        <v>0</v>
      </c>
      <c r="G74" s="158"/>
      <c r="H74" s="20">
        <f>IF('CIRC 01.'!H90=35,'CIRC 01.'!B90*1000,0)</f>
        <v>0</v>
      </c>
      <c r="I74" s="158"/>
      <c r="J74" s="20">
        <f>IF('CIRC 01.'!J90=25,'CIRC 01.'!D90*1000,0)</f>
        <v>0</v>
      </c>
      <c r="K74" s="158"/>
      <c r="L74" s="20">
        <f>IF('CIRC 01.'!L90=16,'CIRC 01.'!F90*1000,0)</f>
        <v>0</v>
      </c>
      <c r="M74" s="158"/>
      <c r="N74" s="20">
        <f>IF('CIRC 01.'!N90=10,'CIRC 01.'!H90*1000,0)</f>
        <v>0</v>
      </c>
      <c r="O74" s="158"/>
      <c r="P74" s="20">
        <f>IF('CIRC 01.'!P90=6,'CIRC 01.'!J90*1000,0)</f>
        <v>0</v>
      </c>
      <c r="Q74" s="158"/>
    </row>
    <row r="75" spans="1:17">
      <c r="A75" s="8" t="e">
        <f>'CIRC 01.'!#REF!</f>
        <v>#REF!</v>
      </c>
      <c r="B75" s="20">
        <f>IF('CIRC 01.'!H91=95,'CIRC 01.'!B91*1000,0)</f>
        <v>0</v>
      </c>
      <c r="C75" s="158"/>
      <c r="D75" s="20">
        <f>IF('CIRC 01.'!H91=70,'CIRC 01.'!B91*1000,0)</f>
        <v>0</v>
      </c>
      <c r="E75" s="158"/>
      <c r="F75" s="20">
        <f>IF('CIRC 01.'!H91=50,'CIRC 01.'!B91*1000,0)</f>
        <v>0</v>
      </c>
      <c r="G75" s="158"/>
      <c r="H75" s="20">
        <f>IF('CIRC 01.'!H91=35,'CIRC 01.'!B91*1000,0)</f>
        <v>0</v>
      </c>
      <c r="I75" s="158"/>
      <c r="J75" s="20">
        <f>IF('CIRC 01.'!J91=25,'CIRC 01.'!D91*1000,0)</f>
        <v>0</v>
      </c>
      <c r="K75" s="158"/>
      <c r="L75" s="20">
        <f>IF('CIRC 01.'!L91=16,'CIRC 01.'!F91*1000,0)</f>
        <v>0</v>
      </c>
      <c r="M75" s="158"/>
      <c r="N75" s="20">
        <f>IF('CIRC 01.'!N91=10,'CIRC 01.'!H91*1000,0)</f>
        <v>0</v>
      </c>
      <c r="O75" s="158"/>
      <c r="P75" s="20">
        <f>IF('CIRC 01.'!P91=6,'CIRC 01.'!J91*1000,0)</f>
        <v>0</v>
      </c>
      <c r="Q75" s="158"/>
    </row>
    <row r="76" spans="1:17">
      <c r="A76" s="8" t="e">
        <f>'CIRC 01.'!#REF!</f>
        <v>#REF!</v>
      </c>
      <c r="B76" s="20">
        <f>IF('CIRC 01.'!H92=95,'CIRC 01.'!B92*1000,0)</f>
        <v>0</v>
      </c>
      <c r="C76" s="158"/>
      <c r="D76" s="20">
        <f>IF('CIRC 01.'!H92=70,'CIRC 01.'!B92*1000,0)</f>
        <v>0</v>
      </c>
      <c r="E76" s="158"/>
      <c r="F76" s="20">
        <f>IF('CIRC 01.'!H92=50,'CIRC 01.'!B92*1000,0)</f>
        <v>0</v>
      </c>
      <c r="G76" s="158"/>
      <c r="H76" s="20">
        <f>IF('CIRC 01.'!H92=35,'CIRC 01.'!B92*1000,0)</f>
        <v>0</v>
      </c>
      <c r="I76" s="158"/>
      <c r="J76" s="20">
        <f>IF('CIRC 01.'!J92=25,'CIRC 01.'!D92*1000,0)</f>
        <v>0</v>
      </c>
      <c r="K76" s="158"/>
      <c r="L76" s="20">
        <f>IF('CIRC 01.'!L92=16,'CIRC 01.'!F92*1000,0)</f>
        <v>0</v>
      </c>
      <c r="M76" s="158"/>
      <c r="N76" s="20">
        <f>IF('CIRC 01.'!N92=10,'CIRC 01.'!H92*1000,0)</f>
        <v>0</v>
      </c>
      <c r="O76" s="158"/>
      <c r="P76" s="20">
        <f>IF('CIRC 01.'!P92=6,'CIRC 01.'!J92*1000,0)</f>
        <v>0</v>
      </c>
      <c r="Q76" s="158"/>
    </row>
    <row r="77" spans="1:17">
      <c r="A77" s="8" t="e">
        <f>'CIRC 01.'!#REF!</f>
        <v>#REF!</v>
      </c>
      <c r="B77" s="20">
        <f>IF('CIRC 01.'!H93=95,'CIRC 01.'!B93*1000,0)</f>
        <v>0</v>
      </c>
      <c r="C77" s="158"/>
      <c r="D77" s="20">
        <f>IF('CIRC 01.'!H93=70,'CIRC 01.'!B93*1000,0)</f>
        <v>0</v>
      </c>
      <c r="E77" s="158"/>
      <c r="F77" s="20">
        <f>IF('CIRC 01.'!H93=50,'CIRC 01.'!B93*1000,0)</f>
        <v>0</v>
      </c>
      <c r="G77" s="158"/>
      <c r="H77" s="20">
        <f>IF('CIRC 01.'!H93=35,'CIRC 01.'!B93*1000,0)</f>
        <v>0</v>
      </c>
      <c r="I77" s="158"/>
      <c r="J77" s="20">
        <f>IF('CIRC 01.'!J93=25,'CIRC 01.'!D93*1000,0)</f>
        <v>0</v>
      </c>
      <c r="K77" s="158"/>
      <c r="L77" s="20">
        <f>IF('CIRC 01.'!L93=16,'CIRC 01.'!F93*1000,0)</f>
        <v>0</v>
      </c>
      <c r="M77" s="158"/>
      <c r="N77" s="20">
        <f>IF('CIRC 01.'!N93=10,'CIRC 01.'!H93*1000,0)</f>
        <v>0</v>
      </c>
      <c r="O77" s="158"/>
      <c r="P77" s="20">
        <f>IF('CIRC 01.'!P93=6,'CIRC 01.'!J93*1000,0)</f>
        <v>0</v>
      </c>
      <c r="Q77" s="158"/>
    </row>
    <row r="78" spans="1:17">
      <c r="A78" s="8" t="e">
        <f>'CIRC 01.'!#REF!</f>
        <v>#REF!</v>
      </c>
      <c r="B78" s="20">
        <f>IF('CIRC 01.'!H94=95,'CIRC 01.'!B94*1000,0)</f>
        <v>0</v>
      </c>
      <c r="C78" s="158"/>
      <c r="D78" s="20">
        <f>IF('CIRC 01.'!H94=70,'CIRC 01.'!B94*1000,0)</f>
        <v>0</v>
      </c>
      <c r="E78" s="158"/>
      <c r="F78" s="20">
        <f>IF('CIRC 01.'!H94=50,'CIRC 01.'!B94*1000,0)</f>
        <v>0</v>
      </c>
      <c r="G78" s="158"/>
      <c r="H78" s="20">
        <f>IF('CIRC 01.'!H94=35,'CIRC 01.'!B94*1000,0)</f>
        <v>0</v>
      </c>
      <c r="I78" s="158"/>
      <c r="J78" s="20">
        <f>IF('CIRC 01.'!J94=25,'CIRC 01.'!D94*1000,0)</f>
        <v>0</v>
      </c>
      <c r="K78" s="158"/>
      <c r="L78" s="20">
        <f>IF('CIRC 01.'!L94=16,'CIRC 01.'!F94*1000,0)</f>
        <v>0</v>
      </c>
      <c r="M78" s="158"/>
      <c r="N78" s="20">
        <f>IF('CIRC 01.'!N94=10,'CIRC 01.'!H94*1000,0)</f>
        <v>0</v>
      </c>
      <c r="O78" s="158"/>
      <c r="P78" s="20">
        <f>IF('CIRC 01.'!P94=6,'CIRC 01.'!J94*1000,0)</f>
        <v>0</v>
      </c>
      <c r="Q78" s="158"/>
    </row>
    <row r="79" spans="1:17">
      <c r="A79" s="8" t="e">
        <f>'CIRC 01.'!#REF!</f>
        <v>#REF!</v>
      </c>
      <c r="B79" s="20">
        <f>IF('CIRC 01.'!H95=95,'CIRC 01.'!B95*1000,0)</f>
        <v>0</v>
      </c>
      <c r="C79" s="158"/>
      <c r="D79" s="20">
        <f>IF('CIRC 01.'!H95=70,'CIRC 01.'!B95*1000,0)</f>
        <v>0</v>
      </c>
      <c r="E79" s="158"/>
      <c r="F79" s="20">
        <f>IF('CIRC 01.'!H95=50,'CIRC 01.'!B95*1000,0)</f>
        <v>0</v>
      </c>
      <c r="G79" s="158"/>
      <c r="H79" s="20">
        <f>IF('CIRC 01.'!H95=35,'CIRC 01.'!B95*1000,0)</f>
        <v>0</v>
      </c>
      <c r="I79" s="158"/>
      <c r="J79" s="20">
        <f>IF('CIRC 01.'!J95=25,'CIRC 01.'!D95*1000,0)</f>
        <v>0</v>
      </c>
      <c r="K79" s="158"/>
      <c r="L79" s="20">
        <f>IF('CIRC 01.'!L95=16,'CIRC 01.'!F95*1000,0)</f>
        <v>0</v>
      </c>
      <c r="M79" s="158"/>
      <c r="N79" s="20">
        <f>IF('CIRC 01.'!N95=10,'CIRC 01.'!H95*1000,0)</f>
        <v>0</v>
      </c>
      <c r="O79" s="158"/>
      <c r="P79" s="20">
        <f>IF('CIRC 01.'!P95=6,'CIRC 01.'!J95*1000,0)</f>
        <v>0</v>
      </c>
      <c r="Q79" s="158"/>
    </row>
    <row r="80" spans="1:17">
      <c r="A80" s="8" t="e">
        <f>'CIRC 01.'!#REF!</f>
        <v>#REF!</v>
      </c>
      <c r="B80" s="20">
        <f>IF('CIRC 01.'!H96=95,'CIRC 01.'!B96*1000,0)</f>
        <v>0</v>
      </c>
      <c r="C80" s="158"/>
      <c r="D80" s="20">
        <f>IF('CIRC 01.'!H96=70,'CIRC 01.'!B96*1000,0)</f>
        <v>0</v>
      </c>
      <c r="E80" s="158"/>
      <c r="F80" s="20">
        <f>IF('CIRC 01.'!H96=50,'CIRC 01.'!B96*1000,0)</f>
        <v>0</v>
      </c>
      <c r="G80" s="158"/>
      <c r="H80" s="20">
        <f>IF('CIRC 01.'!H96=35,'CIRC 01.'!B96*1000,0)</f>
        <v>0</v>
      </c>
      <c r="I80" s="158"/>
      <c r="J80" s="20">
        <f>IF('CIRC 01.'!J96=25,'CIRC 01.'!D96*1000,0)</f>
        <v>0</v>
      </c>
      <c r="K80" s="158"/>
      <c r="L80" s="20">
        <f>IF('CIRC 01.'!L96=16,'CIRC 01.'!F96*1000,0)</f>
        <v>0</v>
      </c>
      <c r="M80" s="158"/>
      <c r="N80" s="20">
        <f>IF('CIRC 01.'!N96=10,'CIRC 01.'!H96*1000,0)</f>
        <v>0</v>
      </c>
      <c r="O80" s="158"/>
      <c r="P80" s="20">
        <f>IF('CIRC 01.'!P96=6,'CIRC 01.'!J96*1000,0)</f>
        <v>0</v>
      </c>
      <c r="Q80" s="158"/>
    </row>
    <row r="81" spans="1:17">
      <c r="A81" s="8" t="e">
        <f>'CIRC 01.'!#REF!</f>
        <v>#REF!</v>
      </c>
      <c r="B81" s="20">
        <f>IF('CIRC 01.'!H97=95,'CIRC 01.'!B97*1000,0)</f>
        <v>0</v>
      </c>
      <c r="C81" s="158"/>
      <c r="D81" s="20">
        <f>IF('CIRC 01.'!H97=70,'CIRC 01.'!B97*1000,0)</f>
        <v>0</v>
      </c>
      <c r="E81" s="158"/>
      <c r="F81" s="20">
        <f>IF('CIRC 01.'!H97=50,'CIRC 01.'!B97*1000,0)</f>
        <v>0</v>
      </c>
      <c r="G81" s="158"/>
      <c r="H81" s="20">
        <f>IF('CIRC 01.'!H97=35,'CIRC 01.'!B97*1000,0)</f>
        <v>0</v>
      </c>
      <c r="I81" s="158"/>
      <c r="J81" s="20">
        <f>IF('CIRC 01.'!J97=25,'CIRC 01.'!D97*1000,0)</f>
        <v>0</v>
      </c>
      <c r="K81" s="158"/>
      <c r="L81" s="20">
        <f>IF('CIRC 01.'!L97=16,'CIRC 01.'!F97*1000,0)</f>
        <v>0</v>
      </c>
      <c r="M81" s="158"/>
      <c r="N81" s="20">
        <f>IF('CIRC 01.'!N97=10,'CIRC 01.'!H97*1000,0)</f>
        <v>0</v>
      </c>
      <c r="O81" s="158"/>
      <c r="P81" s="20">
        <f>IF('CIRC 01.'!P97=6,'CIRC 01.'!J97*1000,0)</f>
        <v>0</v>
      </c>
      <c r="Q81" s="158"/>
    </row>
    <row r="82" spans="1:17">
      <c r="A82" s="8" t="e">
        <f>'CIRC 01.'!#REF!</f>
        <v>#REF!</v>
      </c>
      <c r="B82" s="20">
        <f>IF('CIRC 01.'!H98=95,'CIRC 01.'!B98*1000,0)</f>
        <v>0</v>
      </c>
      <c r="C82" s="158"/>
      <c r="D82" s="20">
        <f>IF('CIRC 01.'!H98=70,'CIRC 01.'!B98*1000,0)</f>
        <v>0</v>
      </c>
      <c r="E82" s="158"/>
      <c r="F82" s="20">
        <f>IF('CIRC 01.'!H98=50,'CIRC 01.'!B98*1000,0)</f>
        <v>0</v>
      </c>
      <c r="G82" s="158"/>
      <c r="H82" s="20">
        <f>IF('CIRC 01.'!H98=35,'CIRC 01.'!B98*1000,0)</f>
        <v>0</v>
      </c>
      <c r="I82" s="158"/>
      <c r="J82" s="20">
        <f>IF('CIRC 01.'!J98=25,'CIRC 01.'!D98*1000,0)</f>
        <v>0</v>
      </c>
      <c r="K82" s="158"/>
      <c r="L82" s="20">
        <f>IF('CIRC 01.'!L98=16,'CIRC 01.'!F98*1000,0)</f>
        <v>0</v>
      </c>
      <c r="M82" s="158"/>
      <c r="N82" s="20">
        <f>IF('CIRC 01.'!N98=10,'CIRC 01.'!H98*1000,0)</f>
        <v>0</v>
      </c>
      <c r="O82" s="158"/>
      <c r="P82" s="20">
        <f>IF('CIRC 01.'!P98=6,'CIRC 01.'!J98*1000,0)</f>
        <v>0</v>
      </c>
      <c r="Q82" s="158"/>
    </row>
    <row r="83" spans="1:17">
      <c r="A83" s="8" t="e">
        <f>'CIRC 01.'!#REF!</f>
        <v>#REF!</v>
      </c>
      <c r="B83" s="20">
        <f>IF('CIRC 01.'!H99=95,'CIRC 01.'!B99*1000,0)</f>
        <v>0</v>
      </c>
      <c r="C83" s="158"/>
      <c r="D83" s="20">
        <f>IF('CIRC 01.'!H99=70,'CIRC 01.'!B99*1000,0)</f>
        <v>0</v>
      </c>
      <c r="E83" s="158"/>
      <c r="F83" s="20">
        <f>IF('CIRC 01.'!H99=50,'CIRC 01.'!B99*1000,0)</f>
        <v>0</v>
      </c>
      <c r="G83" s="158"/>
      <c r="H83" s="20">
        <f>IF('CIRC 01.'!H99=35,'CIRC 01.'!B99*1000,0)</f>
        <v>0</v>
      </c>
      <c r="I83" s="158"/>
      <c r="J83" s="20">
        <f>IF('CIRC 01.'!J99=25,'CIRC 01.'!D99*1000,0)</f>
        <v>0</v>
      </c>
      <c r="K83" s="158"/>
      <c r="L83" s="20">
        <f>IF('CIRC 01.'!L99=16,'CIRC 01.'!F99*1000,0)</f>
        <v>0</v>
      </c>
      <c r="M83" s="158"/>
      <c r="N83" s="20">
        <f>IF('CIRC 01.'!N99=10,'CIRC 01.'!H99*1000,0)</f>
        <v>0</v>
      </c>
      <c r="O83" s="158"/>
      <c r="P83" s="20">
        <f>IF('CIRC 01.'!P99=6,'CIRC 01.'!J99*1000,0)</f>
        <v>0</v>
      </c>
      <c r="Q83" s="158"/>
    </row>
    <row r="84" spans="1:17">
      <c r="A84" s="8" t="e">
        <f>'CIRC 01.'!#REF!</f>
        <v>#REF!</v>
      </c>
      <c r="B84" s="20">
        <f>IF('CIRC 01.'!H100=95,'CIRC 01.'!B100*1000,0)</f>
        <v>0</v>
      </c>
      <c r="C84" s="158"/>
      <c r="D84" s="20">
        <f>IF('CIRC 01.'!H100=70,'CIRC 01.'!B100*1000,0)</f>
        <v>0</v>
      </c>
      <c r="E84" s="158"/>
      <c r="F84" s="20">
        <f>IF('CIRC 01.'!H100=50,'CIRC 01.'!B100*1000,0)</f>
        <v>0</v>
      </c>
      <c r="G84" s="158"/>
      <c r="H84" s="20">
        <f>IF('CIRC 01.'!H100=35,'CIRC 01.'!B100*1000,0)</f>
        <v>0</v>
      </c>
      <c r="I84" s="158"/>
      <c r="J84" s="20">
        <f>IF('CIRC 01.'!J100=25,'CIRC 01.'!D100*1000,0)</f>
        <v>0</v>
      </c>
      <c r="K84" s="158"/>
      <c r="L84" s="20">
        <f>IF('CIRC 01.'!L100=16,'CIRC 01.'!F100*1000,0)</f>
        <v>0</v>
      </c>
      <c r="M84" s="158"/>
      <c r="N84" s="20">
        <f>IF('CIRC 01.'!N100=10,'CIRC 01.'!H100*1000,0)</f>
        <v>0</v>
      </c>
      <c r="O84" s="158"/>
      <c r="P84" s="20">
        <f>IF('CIRC 01.'!P100=6,'CIRC 01.'!J100*1000,0)</f>
        <v>0</v>
      </c>
      <c r="Q84" s="158"/>
    </row>
    <row r="85" spans="1:17">
      <c r="A85" s="8" t="e">
        <f>'CIRC 01.'!#REF!</f>
        <v>#REF!</v>
      </c>
      <c r="B85" s="20">
        <f>IF('CIRC 01.'!H101=95,'CIRC 01.'!B101*1000,0)</f>
        <v>0</v>
      </c>
      <c r="C85" s="158"/>
      <c r="D85" s="20">
        <f>IF('CIRC 01.'!H101=70,'CIRC 01.'!B101*1000,0)</f>
        <v>0</v>
      </c>
      <c r="E85" s="158"/>
      <c r="F85" s="20">
        <f>IF('CIRC 01.'!H101=50,'CIRC 01.'!B101*1000,0)</f>
        <v>0</v>
      </c>
      <c r="G85" s="158"/>
      <c r="H85" s="20">
        <f>IF('CIRC 01.'!H101=35,'CIRC 01.'!B101*1000,0)</f>
        <v>0</v>
      </c>
      <c r="I85" s="158"/>
      <c r="J85" s="20">
        <f>IF('CIRC 01.'!J101=25,'CIRC 01.'!D101*1000,0)</f>
        <v>0</v>
      </c>
      <c r="K85" s="158"/>
      <c r="L85" s="20">
        <f>IF('CIRC 01.'!L101=16,'CIRC 01.'!F101*1000,0)</f>
        <v>0</v>
      </c>
      <c r="M85" s="158"/>
      <c r="N85" s="20">
        <f>IF('CIRC 01.'!N101=10,'CIRC 01.'!H101*1000,0)</f>
        <v>0</v>
      </c>
      <c r="O85" s="158"/>
      <c r="P85" s="20">
        <f>IF('CIRC 01.'!P101=6,'CIRC 01.'!J101*1000,0)</f>
        <v>0</v>
      </c>
      <c r="Q85" s="158"/>
    </row>
    <row r="86" spans="1:17">
      <c r="A86" s="8" t="e">
        <f>'CIRC 01.'!#REF!</f>
        <v>#REF!</v>
      </c>
      <c r="B86" s="20">
        <f>IF('CIRC 01.'!H102=95,'CIRC 01.'!B102*1000,0)</f>
        <v>0</v>
      </c>
      <c r="C86" s="158"/>
      <c r="D86" s="20">
        <f>IF('CIRC 01.'!H102=70,'CIRC 01.'!B102*1000,0)</f>
        <v>0</v>
      </c>
      <c r="E86" s="158"/>
      <c r="F86" s="20">
        <f>IF('CIRC 01.'!H102=50,'CIRC 01.'!B102*1000,0)</f>
        <v>0</v>
      </c>
      <c r="G86" s="158"/>
      <c r="H86" s="20">
        <f>IF('CIRC 01.'!H102=35,'CIRC 01.'!B102*1000,0)</f>
        <v>0</v>
      </c>
      <c r="I86" s="158"/>
      <c r="J86" s="20">
        <f>IF('CIRC 01.'!J102=25,'CIRC 01.'!D102*1000,0)</f>
        <v>0</v>
      </c>
      <c r="K86" s="158"/>
      <c r="L86" s="20">
        <f>IF('CIRC 01.'!L102=16,'CIRC 01.'!F102*1000,0)</f>
        <v>0</v>
      </c>
      <c r="M86" s="158"/>
      <c r="N86" s="20">
        <f>IF('CIRC 01.'!N102=10,'CIRC 01.'!H102*1000,0)</f>
        <v>0</v>
      </c>
      <c r="O86" s="158"/>
      <c r="P86" s="20">
        <f>IF('CIRC 01.'!P102=6,'CIRC 01.'!J102*1000,0)</f>
        <v>0</v>
      </c>
      <c r="Q86" s="158"/>
    </row>
    <row r="87" spans="1:17">
      <c r="A87" s="8" t="e">
        <f>'CIRC 01.'!#REF!</f>
        <v>#REF!</v>
      </c>
      <c r="B87" s="20">
        <f>IF('CIRC 01.'!H103=95,'CIRC 01.'!B103*1000,0)</f>
        <v>0</v>
      </c>
      <c r="C87" s="158"/>
      <c r="D87" s="20">
        <f>IF('CIRC 01.'!H103=70,'CIRC 01.'!B103*1000,0)</f>
        <v>0</v>
      </c>
      <c r="E87" s="158"/>
      <c r="F87" s="20">
        <f>IF('CIRC 01.'!H103=50,'CIRC 01.'!B103*1000,0)</f>
        <v>0</v>
      </c>
      <c r="G87" s="158"/>
      <c r="H87" s="20">
        <f>IF('CIRC 01.'!H103=35,'CIRC 01.'!B103*1000,0)</f>
        <v>0</v>
      </c>
      <c r="I87" s="158"/>
      <c r="J87" s="20">
        <f>IF('CIRC 01.'!J103=25,'CIRC 01.'!D103*1000,0)</f>
        <v>0</v>
      </c>
      <c r="K87" s="158"/>
      <c r="L87" s="20">
        <f>IF('CIRC 01.'!L103=16,'CIRC 01.'!F103*1000,0)</f>
        <v>0</v>
      </c>
      <c r="M87" s="158"/>
      <c r="N87" s="20">
        <f>IF('CIRC 01.'!N103=10,'CIRC 01.'!H103*1000,0)</f>
        <v>0</v>
      </c>
      <c r="O87" s="158"/>
      <c r="P87" s="20">
        <f>IF('CIRC 01.'!P103=6,'CIRC 01.'!J103*1000,0)</f>
        <v>0</v>
      </c>
      <c r="Q87" s="158"/>
    </row>
    <row r="88" spans="1:17">
      <c r="A88" s="8" t="e">
        <f>'CIRC 01.'!#REF!</f>
        <v>#REF!</v>
      </c>
      <c r="B88" s="20">
        <f>IF('CIRC 01.'!H104=95,'CIRC 01.'!B104*1000,0)</f>
        <v>0</v>
      </c>
      <c r="C88" s="158"/>
      <c r="D88" s="20">
        <f>IF('CIRC 01.'!H104=70,'CIRC 01.'!B104*1000,0)</f>
        <v>0</v>
      </c>
      <c r="E88" s="158"/>
      <c r="F88" s="20">
        <f>IF('CIRC 01.'!H104=50,'CIRC 01.'!B104*1000,0)</f>
        <v>0</v>
      </c>
      <c r="G88" s="158"/>
      <c r="H88" s="20">
        <f>IF('CIRC 01.'!H104=35,'CIRC 01.'!B104*1000,0)</f>
        <v>0</v>
      </c>
      <c r="I88" s="158"/>
      <c r="J88" s="20">
        <f>IF('CIRC 01.'!J104=25,'CIRC 01.'!D104*1000,0)</f>
        <v>0</v>
      </c>
      <c r="K88" s="158"/>
      <c r="L88" s="20">
        <f>IF('CIRC 01.'!L104=16,'CIRC 01.'!F104*1000,0)</f>
        <v>0</v>
      </c>
      <c r="M88" s="158"/>
      <c r="N88" s="20">
        <f>IF('CIRC 01.'!N104=10,'CIRC 01.'!H104*1000,0)</f>
        <v>0</v>
      </c>
      <c r="O88" s="158"/>
      <c r="P88" s="20">
        <f>IF('CIRC 01.'!P104=6,'CIRC 01.'!J104*1000,0)</f>
        <v>0</v>
      </c>
      <c r="Q88" s="158"/>
    </row>
  </sheetData>
  <mergeCells count="8">
    <mergeCell ref="Q3:Q88"/>
    <mergeCell ref="C3:C88"/>
    <mergeCell ref="E3:E88"/>
    <mergeCell ref="G3:G88"/>
    <mergeCell ref="I3:I88"/>
    <mergeCell ref="K3:K88"/>
    <mergeCell ref="M3:M88"/>
    <mergeCell ref="O3:O8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CIRC 01.</vt:lpstr>
      <vt:lpstr>Quant. Condutores e eletrodutos</vt:lpstr>
      <vt:lpstr>Plan1</vt:lpstr>
      <vt:lpstr>'CIRC 01.'!Area_de_impressao</vt:lpstr>
      <vt:lpstr>'Quant. Condutores e eletrodutos'!Area_de_impressao</vt:lpstr>
      <vt:lpstr>'CIRC 01.'!Titulos_de_impressao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</dc:creator>
  <cp:lastModifiedBy>Wilson</cp:lastModifiedBy>
  <cp:revision>0</cp:revision>
  <cp:lastPrinted>2015-03-10T18:11:24Z</cp:lastPrinted>
  <dcterms:created xsi:type="dcterms:W3CDTF">2011-11-10T20:30:43Z</dcterms:created>
  <dcterms:modified xsi:type="dcterms:W3CDTF">2015-03-10T21:45:53Z</dcterms:modified>
</cp:coreProperties>
</file>